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BUSINESS_MANITOBA &amp; CANADA WIDE\"/>
    </mc:Choice>
  </mc:AlternateContent>
  <xr:revisionPtr revIDLastSave="0" documentId="13_ncr:1_{138A3738-0CC3-4C58-A41F-08E5F28F86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INDUSTRIAL SPACE MARKET REPORT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87" i="3" l="1"/>
  <c r="AF87" i="3"/>
  <c r="AD87" i="3"/>
  <c r="AC87" i="3"/>
  <c r="AB87" i="3"/>
  <c r="AA87" i="3"/>
  <c r="Y87" i="3"/>
  <c r="X87" i="3"/>
  <c r="W87" i="3"/>
  <c r="V87" i="3"/>
  <c r="T87" i="3"/>
  <c r="S87" i="3"/>
  <c r="R87" i="3"/>
  <c r="Q87" i="3"/>
  <c r="O87" i="3"/>
  <c r="N87" i="3"/>
  <c r="M87" i="3"/>
  <c r="L87" i="3"/>
  <c r="J87" i="3"/>
  <c r="I87" i="3"/>
  <c r="H87" i="3"/>
  <c r="AG78" i="3"/>
  <c r="AF78" i="3"/>
  <c r="AD78" i="3"/>
  <c r="AC78" i="3"/>
  <c r="AB78" i="3"/>
  <c r="AA78" i="3"/>
  <c r="Y78" i="3"/>
  <c r="X78" i="3"/>
  <c r="W78" i="3"/>
  <c r="V78" i="3"/>
  <c r="T78" i="3"/>
  <c r="S78" i="3"/>
  <c r="Q78" i="3"/>
  <c r="O78" i="3"/>
  <c r="N78" i="3"/>
  <c r="L78" i="3"/>
  <c r="J78" i="3"/>
  <c r="I78" i="3"/>
  <c r="H78" i="3"/>
  <c r="O50" i="3"/>
  <c r="N50" i="3"/>
  <c r="M50" i="3"/>
  <c r="L50" i="3"/>
  <c r="L11" i="3" s="1"/>
  <c r="J50" i="3"/>
  <c r="I50" i="3"/>
  <c r="H50" i="3"/>
  <c r="G50" i="3"/>
  <c r="G11" i="3" s="1"/>
  <c r="E50" i="3"/>
  <c r="D50" i="3"/>
  <c r="C50" i="3"/>
  <c r="O49" i="3"/>
  <c r="N49" i="3"/>
  <c r="M49" i="3"/>
  <c r="L49" i="3"/>
  <c r="J49" i="3"/>
  <c r="I49" i="3"/>
  <c r="H49" i="3"/>
  <c r="O48" i="3"/>
  <c r="N48" i="3"/>
  <c r="M48" i="3"/>
  <c r="L48" i="3"/>
  <c r="J48" i="3"/>
  <c r="I48" i="3"/>
  <c r="H48" i="3"/>
  <c r="O47" i="3"/>
  <c r="N47" i="3"/>
  <c r="M47" i="3"/>
  <c r="L47" i="3"/>
  <c r="J47" i="3"/>
  <c r="I47" i="3"/>
  <c r="H47" i="3"/>
  <c r="AG40" i="3"/>
  <c r="AF40" i="3"/>
  <c r="AD40" i="3"/>
  <c r="AC40" i="3"/>
  <c r="AB40" i="3"/>
  <c r="AA40" i="3"/>
  <c r="Y40" i="3"/>
  <c r="X40" i="3"/>
  <c r="W40" i="3"/>
  <c r="V40" i="3"/>
  <c r="T40" i="3"/>
  <c r="S40" i="3"/>
  <c r="R40" i="3"/>
  <c r="Q40" i="3"/>
  <c r="O40" i="3"/>
  <c r="N40" i="3"/>
  <c r="M40" i="3"/>
  <c r="L40" i="3"/>
  <c r="J40" i="3"/>
  <c r="I40" i="3"/>
  <c r="H40" i="3"/>
  <c r="G40" i="3"/>
  <c r="E40" i="3"/>
  <c r="D40" i="3"/>
  <c r="C40" i="3"/>
  <c r="AG39" i="3"/>
  <c r="AF39" i="3"/>
  <c r="AD39" i="3"/>
  <c r="AC39" i="3"/>
  <c r="AB39" i="3"/>
  <c r="AA39" i="3"/>
  <c r="Y39" i="3"/>
  <c r="X39" i="3"/>
  <c r="W39" i="3"/>
  <c r="V39" i="3"/>
  <c r="T39" i="3"/>
  <c r="S39" i="3"/>
  <c r="R39" i="3"/>
  <c r="Q39" i="3"/>
  <c r="O39" i="3"/>
  <c r="N39" i="3"/>
  <c r="M39" i="3"/>
  <c r="L39" i="3"/>
  <c r="J39" i="3"/>
  <c r="I39" i="3"/>
  <c r="H39" i="3"/>
  <c r="G39" i="3"/>
  <c r="E39" i="3"/>
  <c r="D39" i="3"/>
  <c r="C39" i="3"/>
  <c r="AG38" i="3"/>
  <c r="AF38" i="3"/>
  <c r="AD38" i="3"/>
  <c r="AC38" i="3"/>
  <c r="AB38" i="3"/>
  <c r="AA38" i="3"/>
  <c r="Y38" i="3"/>
  <c r="X38" i="3"/>
  <c r="W38" i="3"/>
  <c r="V38" i="3"/>
  <c r="T38" i="3"/>
  <c r="S38" i="3"/>
  <c r="R38" i="3"/>
  <c r="Q38" i="3"/>
  <c r="O38" i="3"/>
  <c r="N38" i="3"/>
  <c r="M38" i="3"/>
  <c r="L38" i="3"/>
  <c r="J38" i="3"/>
  <c r="I38" i="3"/>
  <c r="H38" i="3"/>
  <c r="G38" i="3"/>
  <c r="E38" i="3"/>
  <c r="D38" i="3"/>
  <c r="C38" i="3"/>
  <c r="AG32" i="3"/>
  <c r="AG41" i="3" s="1"/>
  <c r="AG10" i="3" s="1"/>
  <c r="AF32" i="3"/>
  <c r="AF41" i="3" s="1"/>
  <c r="AF10" i="3" s="1"/>
  <c r="AD32" i="3"/>
  <c r="AD41" i="3" s="1"/>
  <c r="AD10" i="3" s="1"/>
  <c r="AC32" i="3"/>
  <c r="AC8" i="3" s="1"/>
  <c r="AB32" i="3"/>
  <c r="AB41" i="3" s="1"/>
  <c r="AB10" i="3" s="1"/>
  <c r="AA32" i="3"/>
  <c r="AA41" i="3" s="1"/>
  <c r="AA10" i="3" s="1"/>
  <c r="Y32" i="3"/>
  <c r="Y41" i="3" s="1"/>
  <c r="Y10" i="3" s="1"/>
  <c r="X32" i="3"/>
  <c r="X8" i="3" s="1"/>
  <c r="W32" i="3"/>
  <c r="W41" i="3" s="1"/>
  <c r="W10" i="3" s="1"/>
  <c r="V32" i="3"/>
  <c r="V41" i="3" s="1"/>
  <c r="V10" i="3" s="1"/>
  <c r="T32" i="3"/>
  <c r="T41" i="3" s="1"/>
  <c r="T10" i="3" s="1"/>
  <c r="S32" i="3"/>
  <c r="S8" i="3" s="1"/>
  <c r="R32" i="3"/>
  <c r="R41" i="3" s="1"/>
  <c r="R10" i="3" s="1"/>
  <c r="Q32" i="3"/>
  <c r="Q41" i="3" s="1"/>
  <c r="Q10" i="3" s="1"/>
  <c r="O32" i="3"/>
  <c r="O41" i="3" s="1"/>
  <c r="O10" i="3" s="1"/>
  <c r="N32" i="3"/>
  <c r="N8" i="3" s="1"/>
  <c r="M32" i="3"/>
  <c r="M41" i="3" s="1"/>
  <c r="M10" i="3" s="1"/>
  <c r="L32" i="3"/>
  <c r="L41" i="3" s="1"/>
  <c r="L10" i="3" s="1"/>
  <c r="J32" i="3"/>
  <c r="J41" i="3" s="1"/>
  <c r="J10" i="3" s="1"/>
  <c r="I32" i="3"/>
  <c r="I8" i="3" s="1"/>
  <c r="H32" i="3"/>
  <c r="H41" i="3" s="1"/>
  <c r="H10" i="3" s="1"/>
  <c r="G32" i="3"/>
  <c r="G41" i="3" s="1"/>
  <c r="G10" i="3" s="1"/>
  <c r="E32" i="3"/>
  <c r="E41" i="3" s="1"/>
  <c r="E10" i="3" s="1"/>
  <c r="D32" i="3"/>
  <c r="D8" i="3" s="1"/>
  <c r="C32" i="3"/>
  <c r="C41" i="3" s="1"/>
  <c r="C10" i="3" s="1"/>
  <c r="AG23" i="3"/>
  <c r="AF23" i="3"/>
  <c r="AD23" i="3"/>
  <c r="AD6" i="3" s="1"/>
  <c r="AD7" i="3" s="1"/>
  <c r="AC23" i="3"/>
  <c r="AB23" i="3"/>
  <c r="AA23" i="3"/>
  <c r="Y23" i="3"/>
  <c r="Y6" i="3" s="1"/>
  <c r="Y7" i="3" s="1"/>
  <c r="X23" i="3"/>
  <c r="W23" i="3"/>
  <c r="V23" i="3"/>
  <c r="T23" i="3"/>
  <c r="T6" i="3" s="1"/>
  <c r="T7" i="3" s="1"/>
  <c r="S23" i="3"/>
  <c r="R23" i="3"/>
  <c r="Q23" i="3"/>
  <c r="O23" i="3"/>
  <c r="O6" i="3" s="1"/>
  <c r="O7" i="3" s="1"/>
  <c r="N23" i="3"/>
  <c r="M23" i="3"/>
  <c r="L23" i="3"/>
  <c r="J23" i="3"/>
  <c r="J6" i="3" s="1"/>
  <c r="J7" i="3" s="1"/>
  <c r="I23" i="3"/>
  <c r="H23" i="3"/>
  <c r="G23" i="3"/>
  <c r="E23" i="3"/>
  <c r="E6" i="3" s="1"/>
  <c r="E7" i="3" s="1"/>
  <c r="D23" i="3"/>
  <c r="C23" i="3"/>
  <c r="O13" i="3"/>
  <c r="N13" i="3"/>
  <c r="M13" i="3"/>
  <c r="L13" i="3"/>
  <c r="J13" i="3"/>
  <c r="I13" i="3"/>
  <c r="H13" i="3"/>
  <c r="G13" i="3"/>
  <c r="E13" i="3"/>
  <c r="D13" i="3"/>
  <c r="C13" i="3"/>
  <c r="AG12" i="3"/>
  <c r="AF12" i="3"/>
  <c r="AD12" i="3"/>
  <c r="AC12" i="3"/>
  <c r="AB12" i="3"/>
  <c r="AA12" i="3"/>
  <c r="Y12" i="3"/>
  <c r="X12" i="3"/>
  <c r="W12" i="3"/>
  <c r="V12" i="3"/>
  <c r="T12" i="3"/>
  <c r="S12" i="3"/>
  <c r="R12" i="3"/>
  <c r="Q12" i="3"/>
  <c r="O12" i="3"/>
  <c r="N12" i="3"/>
  <c r="M12" i="3"/>
  <c r="L12" i="3"/>
  <c r="J12" i="3"/>
  <c r="I12" i="3"/>
  <c r="H12" i="3"/>
  <c r="G12" i="3"/>
  <c r="E12" i="3"/>
  <c r="D12" i="3"/>
  <c r="C12" i="3"/>
  <c r="O11" i="3"/>
  <c r="N11" i="3"/>
  <c r="M11" i="3"/>
  <c r="J11" i="3"/>
  <c r="I11" i="3"/>
  <c r="H11" i="3"/>
  <c r="E11" i="3"/>
  <c r="D11" i="3"/>
  <c r="C11" i="3"/>
  <c r="AG8" i="3"/>
  <c r="AF8" i="3"/>
  <c r="AF7" i="3" s="1"/>
  <c r="AF9" i="3" s="1"/>
  <c r="AD8" i="3"/>
  <c r="AB8" i="3"/>
  <c r="AA8" i="3"/>
  <c r="AA7" i="3" s="1"/>
  <c r="AA9" i="3" s="1"/>
  <c r="Y8" i="3"/>
  <c r="W8" i="3"/>
  <c r="V8" i="3"/>
  <c r="V7" i="3" s="1"/>
  <c r="T8" i="3"/>
  <c r="R8" i="3"/>
  <c r="Q8" i="3"/>
  <c r="Q7" i="3" s="1"/>
  <c r="O8" i="3"/>
  <c r="M8" i="3"/>
  <c r="L8" i="3"/>
  <c r="L7" i="3" s="1"/>
  <c r="L9" i="3" s="1"/>
  <c r="J8" i="3"/>
  <c r="H8" i="3"/>
  <c r="G8" i="3"/>
  <c r="G7" i="3" s="1"/>
  <c r="G9" i="3" s="1"/>
  <c r="E8" i="3"/>
  <c r="C8" i="3"/>
  <c r="AG7" i="3"/>
  <c r="AB7" i="3"/>
  <c r="AB9" i="3" s="1"/>
  <c r="W7" i="3"/>
  <c r="W9" i="3" s="1"/>
  <c r="R7" i="3"/>
  <c r="R9" i="3" s="1"/>
  <c r="M7" i="3"/>
  <c r="H7" i="3"/>
  <c r="H9" i="3" s="1"/>
  <c r="C7" i="3"/>
  <c r="AG6" i="3"/>
  <c r="AF6" i="3"/>
  <c r="AC6" i="3"/>
  <c r="AC7" i="3" s="1"/>
  <c r="AC9" i="3" s="1"/>
  <c r="AB6" i="3"/>
  <c r="AA6" i="3"/>
  <c r="X6" i="3"/>
  <c r="W6" i="3"/>
  <c r="V6" i="3"/>
  <c r="S6" i="3"/>
  <c r="R6" i="3"/>
  <c r="Q6" i="3"/>
  <c r="N6" i="3"/>
  <c r="N7" i="3" s="1"/>
  <c r="N9" i="3" s="1"/>
  <c r="M6" i="3"/>
  <c r="L6" i="3"/>
  <c r="I6" i="3"/>
  <c r="I7" i="3" s="1"/>
  <c r="I9" i="3" s="1"/>
  <c r="H6" i="3"/>
  <c r="G6" i="3"/>
  <c r="D6" i="3"/>
  <c r="C6" i="3"/>
  <c r="AG9" i="3" l="1"/>
  <c r="J9" i="3"/>
  <c r="O9" i="3"/>
  <c r="AD9" i="3"/>
  <c r="D7" i="3"/>
  <c r="D9" i="3" s="1"/>
  <c r="X7" i="3"/>
  <c r="X9" i="3" s="1"/>
  <c r="M9" i="3"/>
  <c r="V9" i="3"/>
  <c r="S7" i="3"/>
  <c r="S9" i="3" s="1"/>
  <c r="Q9" i="3"/>
  <c r="D41" i="3"/>
  <c r="D10" i="3" s="1"/>
  <c r="N41" i="3"/>
  <c r="N10" i="3" s="1"/>
  <c r="X41" i="3"/>
  <c r="X10" i="3" s="1"/>
  <c r="I41" i="3"/>
  <c r="I10" i="3" s="1"/>
  <c r="S41" i="3"/>
  <c r="S10" i="3" s="1"/>
  <c r="AC41" i="3"/>
  <c r="AC10" i="3" s="1"/>
  <c r="E9" i="3" l="1"/>
  <c r="Y9" i="3"/>
  <c r="T9" i="3"/>
</calcChain>
</file>

<file path=xl/sharedStrings.xml><?xml version="1.0" encoding="utf-8"?>
<sst xmlns="http://schemas.openxmlformats.org/spreadsheetml/2006/main" count="382" uniqueCount="75">
  <si>
    <t>Summary Information:</t>
  </si>
  <si>
    <t>Industrial Space, Industrial Market Report, Collier</t>
  </si>
  <si>
    <t>Quarters</t>
  </si>
  <si>
    <t xml:space="preserve">2018 Q2 </t>
  </si>
  <si>
    <t xml:space="preserve">2018 Q3  </t>
  </si>
  <si>
    <t xml:space="preserve">2018 Q4 </t>
  </si>
  <si>
    <t xml:space="preserve">2019 Q1  </t>
  </si>
  <si>
    <t xml:space="preserve">Summary Statistics, Aggregate </t>
  </si>
  <si>
    <t>Total Inventory (in Square Foot (SF))</t>
  </si>
  <si>
    <t>Total Absorbtion (in Square Foot (SF))</t>
  </si>
  <si>
    <t>Total Vacancy (in Square Foot (SF))</t>
  </si>
  <si>
    <t>Net Absorption (in Square Foot (SF))</t>
  </si>
  <si>
    <t>Vacancy Rate (in Percentage (%))</t>
  </si>
  <si>
    <t xml:space="preserve">2018 Q3 </t>
  </si>
  <si>
    <t>Regions</t>
  </si>
  <si>
    <t>Northwest</t>
  </si>
  <si>
    <t>Southwest</t>
  </si>
  <si>
    <t>East</t>
  </si>
  <si>
    <t>TOTAL</t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</si>
  <si>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</si>
  <si>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</si>
  <si>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</si>
  <si>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</si>
  <si>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</si>
  <si>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</si>
  <si>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Email: wpginfo@edwinnipeg.com</t>
  </si>
  <si>
    <t>INDUSTRIAL SPACE, INDUSATRIAL MARKET REPORT, BY COLLIERS, WINNIPEG CMA</t>
  </si>
  <si>
    <t>Geography</t>
  </si>
  <si>
    <t xml:space="preserve">2019 Q2  </t>
  </si>
  <si>
    <t xml:space="preserve">2019 Q3  </t>
  </si>
  <si>
    <t xml:space="preserve">2019 Q4  </t>
  </si>
  <si>
    <t xml:space="preserve">2020 Q1 </t>
  </si>
  <si>
    <t>2020 Q2</t>
  </si>
  <si>
    <t xml:space="preserve">2020 Q3  </t>
  </si>
  <si>
    <t xml:space="preserve">2020 Q4  </t>
  </si>
  <si>
    <t xml:space="preserve">2021 Q1  </t>
  </si>
  <si>
    <t>2021 Q2</t>
  </si>
  <si>
    <t xml:space="preserve">2021 Q3  </t>
  </si>
  <si>
    <t xml:space="preserve">2021 Q4  </t>
  </si>
  <si>
    <t xml:space="preserve">2022 Q1 </t>
  </si>
  <si>
    <t>Weighted Average Asking Gross Rent*/Square Foot (SF)</t>
  </si>
  <si>
    <t>Weighted Average Asking Net Rent*/Square Foot (SF)</t>
  </si>
  <si>
    <t>Weighted Average Additional Rent/Square Foot (SF)</t>
  </si>
  <si>
    <t>Summary Statistics, Total Inventory by Major Subdivisions</t>
  </si>
  <si>
    <t>Summary Statistics, Total Vacancy by Major Subdivisions</t>
  </si>
  <si>
    <t xml:space="preserve">Summary Statistics, Vacancy Rates by Major Subdivisions </t>
  </si>
  <si>
    <t xml:space="preserve">Summary Statistics, Weighted Average Asking Gross Rent*/Square Foot (SF) by Major Subdivisions </t>
  </si>
  <si>
    <t>Weighted Average Asking Gross Rent*/Square Foot (SF) (in Dollars ($) per Square Foot (SF))</t>
  </si>
  <si>
    <t xml:space="preserve">Summary Statistics, Weighted Average Asking Net Rent*/Square Foot (SF) by Major Subdivisions </t>
  </si>
  <si>
    <t>Weighted Average Asking Net Rent*/Square Foot (SF) (in Dollars ($) per Square Foot (SF))</t>
  </si>
  <si>
    <t xml:space="preserve">Summary Statistics, Weighted Average Additional Rent*/Square Foot (SF) by Major Subdivisions </t>
  </si>
  <si>
    <t>Weighted Average Additional Rent*/Square Foot (SF) (in Dollars ($) per Square Foot (SF))</t>
  </si>
  <si>
    <t>Development, New Supply and Under Construction, Winnipeg CMA</t>
  </si>
  <si>
    <t>Development</t>
  </si>
  <si>
    <t>New Supply</t>
  </si>
  <si>
    <t>-</t>
  </si>
  <si>
    <t>Under Construction</t>
  </si>
  <si>
    <t>Industrial Space, Industrial Market Report, by Colliers</t>
  </si>
  <si>
    <t>Sources</t>
  </si>
  <si>
    <t>Winnipeg [Census Metropolitan Area], Manitoba</t>
  </si>
  <si>
    <t>2022 Q2</t>
  </si>
  <si>
    <t>2022 Q3</t>
  </si>
  <si>
    <t>2022 Q4</t>
  </si>
  <si>
    <t xml:space="preserve">2023 Q1 </t>
  </si>
  <si>
    <t>2023 Q2</t>
  </si>
  <si>
    <t>2023 Q3</t>
  </si>
  <si>
    <t>2023 Q4</t>
  </si>
  <si>
    <t xml:space="preserve">2024 Q1 </t>
  </si>
  <si>
    <t>2024 Q2</t>
  </si>
  <si>
    <t>2024 Q3</t>
  </si>
  <si>
    <t>2024 Q4</t>
  </si>
  <si>
    <t>Source: Colliers Winnipeg Industrial Market Report, 2018 Q2 to 2024 Q2</t>
  </si>
  <si>
    <t>Colliers Winnipeg Industrial Market Report, 2018 Q2 to 2024 Q2</t>
  </si>
  <si>
    <t>Last Update: August 2024</t>
  </si>
  <si>
    <t>This data series provides detailed information with regards to the availability of industrial space and cost.  Overall, Winnipeg has a low cost per square foot to rent industrial space.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</si>
</sst>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3" formatCode="_-* #,##0.00_-;\-* #,##0.00_-;_-* &quot;-&quot;??_-;_-@_-"/>
    <numFmt numFmtId="164" formatCode="#,##0_ ;\-#,##0\ 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353427"/>
      <name val="Calibri"/>
      <family val="2"/>
      <scheme val="minor"/>
    </font>
    <font>
      <sz val="11"/>
      <color rgb="FF353427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Fill="0"/>
  </cellStyleXfs>
  <cellXfs count="45">
    <xf numFmtId="0" fontId="0" fillId="0" borderId="0" xfId="0"/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164" fontId="0" fillId="0" borderId="1" xfId="1" applyNumberFormat="1" applyFont="1" applyBorder="1"/>
    <xf numFmtId="0" fontId="0" fillId="0" borderId="1" xfId="0" applyBorder="1"/>
    <xf numFmtId="164" fontId="0" fillId="0" borderId="1" xfId="0" applyNumberFormat="1" applyBorder="1"/>
    <xf numFmtId="10" fontId="0" fillId="0" borderId="1" xfId="2" applyNumberFormat="1" applyFont="1" applyBorder="1"/>
    <xf numFmtId="165" fontId="0" fillId="0" borderId="1" xfId="0" applyNumberFormat="1" applyBorder="1"/>
    <xf numFmtId="0" fontId="8" fillId="0" borderId="0" xfId="0" applyFont="1"/>
    <xf numFmtId="164" fontId="8" fillId="0" borderId="1" xfId="1" applyNumberFormat="1" applyFont="1" applyBorder="1"/>
    <xf numFmtId="10" fontId="8" fillId="0" borderId="1" xfId="2" applyNumberFormat="1" applyFont="1" applyBorder="1"/>
    <xf numFmtId="0" fontId="9" fillId="0" borderId="0" xfId="0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7" fillId="0" borderId="0" xfId="0" applyFont="1"/>
    <xf numFmtId="0" fontId="11" fillId="0" borderId="0" xfId="0" applyFont="1" applyAlignment="1">
      <alignment horizontal="left"/>
    </xf>
    <xf numFmtId="0" fontId="12" fillId="0" borderId="0" xfId="3" applyAlignment="1">
      <alignment horizontal="left"/>
    </xf>
    <xf numFmtId="0" fontId="12" fillId="0" borderId="0" xfId="3"/>
    <xf numFmtId="0" fontId="5" fillId="0" borderId="1" xfId="0" applyFont="1" applyBorder="1" applyAlignment="1">
      <alignment horizontal="left" vertical="top"/>
    </xf>
    <xf numFmtId="10" fontId="0" fillId="0" borderId="1" xfId="0" applyNumberFormat="1" applyBorder="1"/>
    <xf numFmtId="3" fontId="0" fillId="0" borderId="1" xfId="0" applyNumberFormat="1" applyBorder="1"/>
    <xf numFmtId="0" fontId="8" fillId="0" borderId="1" xfId="0" applyFont="1" applyBorder="1"/>
    <xf numFmtId="164" fontId="8" fillId="0" borderId="0" xfId="1" applyNumberFormat="1" applyFont="1" applyBorder="1"/>
    <xf numFmtId="10" fontId="0" fillId="0" borderId="0" xfId="2" applyNumberFormat="1" applyFont="1" applyBorder="1"/>
    <xf numFmtId="10" fontId="8" fillId="0" borderId="0" xfId="2" applyNumberFormat="1" applyFont="1" applyBorder="1"/>
    <xf numFmtId="8" fontId="0" fillId="0" borderId="1" xfId="0" applyNumberFormat="1" applyBorder="1"/>
    <xf numFmtId="165" fontId="8" fillId="0" borderId="1" xfId="1" applyNumberFormat="1" applyFont="1" applyBorder="1"/>
    <xf numFmtId="165" fontId="0" fillId="0" borderId="1" xfId="2" applyNumberFormat="1" applyFont="1" applyBorder="1"/>
    <xf numFmtId="165" fontId="8" fillId="0" borderId="1" xfId="2" applyNumberFormat="1" applyFont="1" applyBorder="1"/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2" xfId="0" applyBorder="1" applyAlignment="1">
      <alignment vertical="center"/>
    </xf>
    <xf numFmtId="164" fontId="8" fillId="0" borderId="1" xfId="1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3" fontId="8" fillId="0" borderId="1" xfId="0" applyNumberFormat="1" applyFont="1" applyBorder="1"/>
    <xf numFmtId="0" fontId="13" fillId="0" borderId="0" xfId="4" applyFont="1"/>
    <xf numFmtId="0" fontId="15" fillId="0" borderId="0" xfId="0" applyFont="1"/>
    <xf numFmtId="0" fontId="16" fillId="0" borderId="0" xfId="0" applyFont="1"/>
    <xf numFmtId="0" fontId="3" fillId="2" borderId="0" xfId="0" applyFont="1" applyFill="1" applyAlignment="1">
      <alignment horizontal="center" vertical="top"/>
    </xf>
    <xf numFmtId="164" fontId="0" fillId="0" borderId="0" xfId="0" applyNumberFormat="1"/>
    <xf numFmtId="164" fontId="0" fillId="0" borderId="0" xfId="1" applyNumberFormat="1" applyFont="1"/>
    <xf numFmtId="164" fontId="8" fillId="0" borderId="0" xfId="1" applyNumberFormat="1" applyFont="1"/>
  </cellXfs>
  <cellStyles count="5">
    <cellStyle name="Comma" xfId="1" builtinId="3"/>
    <cellStyle name="Hyperlink" xfId="3" builtinId="8"/>
    <cellStyle name="Normal" xfId="0" builtinId="0"/>
    <cellStyle name="Normal 2" xfId="4" xr:uid="{9DEDD45F-7EB6-4730-9F97-2C56238FD5D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543912</xdr:colOff>
      <xdr:row>5</xdr:row>
      <xdr:rowOff>9525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BAA224E3-5AF1-40BD-90A2-5843B0503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191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90</xdr:row>
      <xdr:rowOff>9526</xdr:rowOff>
    </xdr:from>
    <xdr:to>
      <xdr:col>0</xdr:col>
      <xdr:colOff>3591912</xdr:colOff>
      <xdr:row>95</xdr:row>
      <xdr:rowOff>9525</xdr:rowOff>
    </xdr:to>
    <xdr:pic>
      <xdr:nvPicPr>
        <xdr:cNvPr id="2" name="Picture 1" descr="Image result for economic development winnipeg">
          <a:extLst>
            <a:ext uri="{FF2B5EF4-FFF2-40B4-BE49-F238E27FC236}">
              <a16:creationId xmlns:a16="http://schemas.microsoft.com/office/drawing/2014/main" id="{544B8C81-3719-4C8F-B7EF-337ADF1F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73876"/>
          <a:ext cx="3591912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13"/>
  <sheetViews>
    <sheetView tabSelected="1" workbookViewId="0">
      <selection activeCell="A9" sqref="A9"/>
    </sheetView>
  </sheetViews>
  <sheetFormatPr defaultRowHeight="15" x14ac:dyDescent="0.25"/>
  <sheetData>
    <row r="6" spans="1:1" x14ac:dyDescent="0.25">
      <c r="A6" s="38" t="s">
        <v>73</v>
      </c>
    </row>
    <row r="8" spans="1:1" ht="18.75" x14ac:dyDescent="0.3">
      <c r="A8" s="13" t="s">
        <v>0</v>
      </c>
    </row>
    <row r="9" spans="1:1" x14ac:dyDescent="0.25">
      <c r="A9" t="s">
        <v>74</v>
      </c>
    </row>
    <row r="12" spans="1:1" s="13" customFormat="1" ht="18.75" x14ac:dyDescent="0.3">
      <c r="A12" s="13" t="s">
        <v>58</v>
      </c>
    </row>
    <row r="13" spans="1:1" x14ac:dyDescent="0.25">
      <c r="A13" s="39" t="s">
        <v>72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7790-A671-47BD-8CBB-C202FB44E941}">
  <dimension ref="A1:AU100"/>
  <sheetViews>
    <sheetView workbookViewId="0">
      <selection activeCell="A6" sqref="A6"/>
    </sheetView>
  </sheetViews>
  <sheetFormatPr defaultRowHeight="15" x14ac:dyDescent="0.25"/>
  <cols>
    <col min="1" max="1" width="170.5703125" customWidth="1"/>
    <col min="3" max="3" width="13.7109375" customWidth="1"/>
    <col min="4" max="4" width="14.42578125" customWidth="1"/>
    <col min="5" max="5" width="13" customWidth="1"/>
    <col min="6" max="6" width="1.7109375" customWidth="1"/>
    <col min="7" max="10" width="14.28515625" customWidth="1"/>
    <col min="11" max="11" width="1.7109375" customWidth="1"/>
    <col min="12" max="15" width="14.28515625" customWidth="1"/>
    <col min="16" max="16" width="1.7109375" customWidth="1"/>
    <col min="17" max="20" width="14.28515625" customWidth="1"/>
    <col min="21" max="21" width="1.7109375" customWidth="1"/>
    <col min="22" max="25" width="14.28515625" customWidth="1"/>
    <col min="26" max="26" width="1.7109375" customWidth="1"/>
    <col min="27" max="30" width="14.28515625" customWidth="1"/>
    <col min="31" max="31" width="1.7109375" customWidth="1"/>
    <col min="32" max="35" width="14.28515625" customWidth="1"/>
  </cols>
  <sheetData>
    <row r="1" spans="1:35" ht="21" x14ac:dyDescent="0.25">
      <c r="A1" s="1" t="s">
        <v>26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ht="21" x14ac:dyDescent="0.25">
      <c r="A2" s="1" t="s">
        <v>57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ht="18.75" x14ac:dyDescent="0.25">
      <c r="A3" s="2" t="s">
        <v>27</v>
      </c>
      <c r="C3" s="41" t="s">
        <v>59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</row>
    <row r="4" spans="1:35" ht="18.75" x14ac:dyDescent="0.25">
      <c r="A4" s="2" t="s">
        <v>2</v>
      </c>
      <c r="C4" s="2" t="s">
        <v>3</v>
      </c>
      <c r="D4" s="2" t="s">
        <v>4</v>
      </c>
      <c r="E4" s="2" t="s">
        <v>5</v>
      </c>
      <c r="F4" s="2"/>
      <c r="G4" s="2" t="s">
        <v>6</v>
      </c>
      <c r="H4" s="2" t="s">
        <v>28</v>
      </c>
      <c r="I4" s="2" t="s">
        <v>29</v>
      </c>
      <c r="J4" s="2" t="s">
        <v>30</v>
      </c>
      <c r="K4" s="2"/>
      <c r="L4" s="2" t="s">
        <v>31</v>
      </c>
      <c r="M4" s="2" t="s">
        <v>32</v>
      </c>
      <c r="N4" s="2" t="s">
        <v>33</v>
      </c>
      <c r="O4" s="2" t="s">
        <v>34</v>
      </c>
      <c r="P4" s="2"/>
      <c r="Q4" s="2" t="s">
        <v>35</v>
      </c>
      <c r="R4" s="2" t="s">
        <v>36</v>
      </c>
      <c r="S4" s="2" t="s">
        <v>37</v>
      </c>
      <c r="T4" s="2" t="s">
        <v>38</v>
      </c>
      <c r="U4" s="2"/>
      <c r="V4" s="2" t="s">
        <v>39</v>
      </c>
      <c r="W4" s="2" t="s">
        <v>60</v>
      </c>
      <c r="X4" s="2" t="s">
        <v>61</v>
      </c>
      <c r="Y4" s="2" t="s">
        <v>62</v>
      </c>
      <c r="Z4" s="2"/>
      <c r="AA4" s="2" t="s">
        <v>63</v>
      </c>
      <c r="AB4" s="2" t="s">
        <v>64</v>
      </c>
      <c r="AC4" s="2" t="s">
        <v>65</v>
      </c>
      <c r="AD4" s="2" t="s">
        <v>66</v>
      </c>
      <c r="AE4" s="2"/>
      <c r="AF4" s="2" t="s">
        <v>67</v>
      </c>
      <c r="AG4" s="2" t="s">
        <v>68</v>
      </c>
      <c r="AH4" s="2" t="s">
        <v>69</v>
      </c>
      <c r="AI4" s="2" t="s">
        <v>70</v>
      </c>
    </row>
    <row r="5" spans="1:35" ht="15.75" x14ac:dyDescent="0.25">
      <c r="A5" s="3" t="s">
        <v>7</v>
      </c>
    </row>
    <row r="6" spans="1:35" x14ac:dyDescent="0.25">
      <c r="A6" s="20" t="s">
        <v>8</v>
      </c>
      <c r="C6" s="5">
        <f>C23</f>
        <v>80672953</v>
      </c>
      <c r="D6" s="5">
        <f t="shared" ref="D6:Y6" si="0">D23</f>
        <v>80714353</v>
      </c>
      <c r="E6" s="5">
        <f t="shared" si="0"/>
        <v>80825243</v>
      </c>
      <c r="G6" s="5">
        <f t="shared" si="0"/>
        <v>80825243</v>
      </c>
      <c r="H6" s="5">
        <f t="shared" si="0"/>
        <v>80868379</v>
      </c>
      <c r="I6" s="5">
        <f t="shared" si="0"/>
        <v>80820379</v>
      </c>
      <c r="J6" s="5">
        <f t="shared" si="0"/>
        <v>81008279</v>
      </c>
      <c r="L6" s="5">
        <f t="shared" si="0"/>
        <v>81191757</v>
      </c>
      <c r="M6" s="5">
        <f t="shared" si="0"/>
        <v>81191757</v>
      </c>
      <c r="N6" s="5">
        <f t="shared" si="0"/>
        <v>81744367</v>
      </c>
      <c r="O6" s="5">
        <f t="shared" si="0"/>
        <v>81982551</v>
      </c>
      <c r="Q6" s="5">
        <f t="shared" si="0"/>
        <v>81994551</v>
      </c>
      <c r="R6" s="5">
        <f t="shared" si="0"/>
        <v>81994551</v>
      </c>
      <c r="S6" s="5">
        <f t="shared" si="0"/>
        <v>82114551</v>
      </c>
      <c r="T6" s="5">
        <f t="shared" si="0"/>
        <v>82194741</v>
      </c>
      <c r="V6" s="5">
        <f t="shared" si="0"/>
        <v>82384235</v>
      </c>
      <c r="W6" s="5">
        <f t="shared" si="0"/>
        <v>82384235</v>
      </c>
      <c r="X6" s="5">
        <f t="shared" si="0"/>
        <v>82384235</v>
      </c>
      <c r="Y6" s="5">
        <f t="shared" si="0"/>
        <v>82454435</v>
      </c>
      <c r="AA6" s="5">
        <f t="shared" ref="AA6:AD6" si="1">AA23</f>
        <v>82556870</v>
      </c>
      <c r="AB6" s="5">
        <f t="shared" si="1"/>
        <v>82556870</v>
      </c>
      <c r="AC6" s="5">
        <f t="shared" si="1"/>
        <v>82576870</v>
      </c>
      <c r="AD6" s="5">
        <f t="shared" si="1"/>
        <v>82912820</v>
      </c>
      <c r="AF6" s="5">
        <f t="shared" ref="AF6:AG6" si="2">AF23</f>
        <v>83009258</v>
      </c>
      <c r="AG6" s="5">
        <f t="shared" si="2"/>
        <v>83141758</v>
      </c>
    </row>
    <row r="7" spans="1:35" x14ac:dyDescent="0.25">
      <c r="A7" s="20" t="s">
        <v>9</v>
      </c>
      <c r="C7" s="7">
        <f>C6-C8</f>
        <v>78387718.237000003</v>
      </c>
      <c r="D7" s="7">
        <f t="shared" ref="D7:Y7" si="3">D6-D8</f>
        <v>78478102.310000002</v>
      </c>
      <c r="E7" s="7">
        <f t="shared" si="3"/>
        <v>78420935.538000003</v>
      </c>
      <c r="G7" s="7">
        <f t="shared" si="3"/>
        <v>78608704.166999996</v>
      </c>
      <c r="H7" s="7">
        <f t="shared" si="3"/>
        <v>78214645</v>
      </c>
      <c r="I7" s="7">
        <f t="shared" si="3"/>
        <v>78299132</v>
      </c>
      <c r="J7" s="7">
        <f t="shared" si="3"/>
        <v>78662381</v>
      </c>
      <c r="L7" s="7">
        <f t="shared" si="3"/>
        <v>78886377</v>
      </c>
      <c r="M7" s="7">
        <f t="shared" si="3"/>
        <v>78048257</v>
      </c>
      <c r="N7" s="7">
        <f t="shared" si="3"/>
        <v>78324375</v>
      </c>
      <c r="O7" s="7">
        <f t="shared" si="3"/>
        <v>78818642</v>
      </c>
      <c r="Q7" s="7">
        <f t="shared" si="3"/>
        <v>78988305</v>
      </c>
      <c r="R7" s="7">
        <f t="shared" si="3"/>
        <v>79243243</v>
      </c>
      <c r="S7" s="7">
        <f t="shared" si="3"/>
        <v>79714680</v>
      </c>
      <c r="T7" s="7">
        <f t="shared" si="3"/>
        <v>79861530</v>
      </c>
      <c r="V7" s="7">
        <f t="shared" si="3"/>
        <v>79931788</v>
      </c>
      <c r="W7" s="7">
        <f t="shared" si="3"/>
        <v>80522650</v>
      </c>
      <c r="X7" s="7">
        <f t="shared" si="3"/>
        <v>81131402</v>
      </c>
      <c r="Y7" s="7">
        <f t="shared" si="3"/>
        <v>81405017</v>
      </c>
      <c r="AA7" s="7">
        <f t="shared" ref="AA7:AD7" si="4">AA6-AA8</f>
        <v>81258884</v>
      </c>
      <c r="AB7" s="7">
        <f t="shared" si="4"/>
        <v>80915561</v>
      </c>
      <c r="AC7" s="7">
        <f t="shared" si="4"/>
        <v>80833474</v>
      </c>
      <c r="AD7" s="7">
        <f t="shared" si="4"/>
        <v>80877136</v>
      </c>
      <c r="AF7" s="7">
        <f t="shared" ref="AF7:AG7" si="5">AF6-AF8</f>
        <v>80815131</v>
      </c>
      <c r="AG7" s="7">
        <f t="shared" si="5"/>
        <v>81079699</v>
      </c>
    </row>
    <row r="8" spans="1:35" x14ac:dyDescent="0.25">
      <c r="A8" s="20" t="s">
        <v>10</v>
      </c>
      <c r="C8" s="5">
        <f>C32</f>
        <v>2285234.7630000003</v>
      </c>
      <c r="D8" s="5">
        <f t="shared" ref="D8:Y8" si="6">D32</f>
        <v>2236250.69</v>
      </c>
      <c r="E8" s="5">
        <f t="shared" si="6"/>
        <v>2404307.4619999998</v>
      </c>
      <c r="G8" s="5">
        <f t="shared" si="6"/>
        <v>2216538.8330000001</v>
      </c>
      <c r="H8" s="5">
        <f t="shared" si="6"/>
        <v>2653734</v>
      </c>
      <c r="I8" s="5">
        <f t="shared" si="6"/>
        <v>2521247</v>
      </c>
      <c r="J8" s="5">
        <f t="shared" si="6"/>
        <v>2345898</v>
      </c>
      <c r="L8" s="5">
        <f t="shared" si="6"/>
        <v>2305380</v>
      </c>
      <c r="M8" s="5">
        <f t="shared" si="6"/>
        <v>3143500</v>
      </c>
      <c r="N8" s="5">
        <f t="shared" si="6"/>
        <v>3419992</v>
      </c>
      <c r="O8" s="5">
        <f t="shared" si="6"/>
        <v>3163909</v>
      </c>
      <c r="Q8" s="5">
        <f t="shared" si="6"/>
        <v>3006246</v>
      </c>
      <c r="R8" s="5">
        <f t="shared" si="6"/>
        <v>2751308</v>
      </c>
      <c r="S8" s="5">
        <f t="shared" si="6"/>
        <v>2399871</v>
      </c>
      <c r="T8" s="5">
        <f t="shared" si="6"/>
        <v>2333211</v>
      </c>
      <c r="V8" s="5">
        <f t="shared" si="6"/>
        <v>2452447</v>
      </c>
      <c r="W8" s="5">
        <f t="shared" si="6"/>
        <v>1861585</v>
      </c>
      <c r="X8" s="5">
        <f t="shared" si="6"/>
        <v>1252833</v>
      </c>
      <c r="Y8" s="5">
        <f t="shared" si="6"/>
        <v>1049418</v>
      </c>
      <c r="AA8" s="5">
        <f t="shared" ref="AA8:AD8" si="7">AA32</f>
        <v>1297986</v>
      </c>
      <c r="AB8" s="5">
        <f t="shared" si="7"/>
        <v>1641309</v>
      </c>
      <c r="AC8" s="5">
        <f t="shared" si="7"/>
        <v>1743396</v>
      </c>
      <c r="AD8" s="5">
        <f t="shared" si="7"/>
        <v>2035684</v>
      </c>
      <c r="AF8" s="5">
        <f>AF32</f>
        <v>2194127</v>
      </c>
      <c r="AG8" s="5">
        <f t="shared" ref="AG8" si="8">AG32</f>
        <v>2062059</v>
      </c>
    </row>
    <row r="9" spans="1:35" x14ac:dyDescent="0.25">
      <c r="A9" s="20" t="s">
        <v>11</v>
      </c>
      <c r="C9" s="5">
        <v>202952</v>
      </c>
      <c r="D9" s="5">
        <f>D7-C7</f>
        <v>90384.072999998927</v>
      </c>
      <c r="E9" s="5">
        <f t="shared" ref="E9:T9" si="9">E7-D7</f>
        <v>-57166.771999999881</v>
      </c>
      <c r="G9" s="5">
        <f>G7-E7</f>
        <v>187768.62899999321</v>
      </c>
      <c r="H9" s="5">
        <f t="shared" si="9"/>
        <v>-394059.16699999571</v>
      </c>
      <c r="I9" s="5">
        <f t="shared" si="9"/>
        <v>84487</v>
      </c>
      <c r="J9" s="5">
        <f t="shared" si="9"/>
        <v>363249</v>
      </c>
      <c r="L9" s="5">
        <f>L7-J7</f>
        <v>223996</v>
      </c>
      <c r="M9" s="5">
        <f t="shared" si="9"/>
        <v>-838120</v>
      </c>
      <c r="N9" s="5">
        <f t="shared" si="9"/>
        <v>276118</v>
      </c>
      <c r="O9" s="5">
        <f t="shared" si="9"/>
        <v>494267</v>
      </c>
      <c r="Q9" s="5">
        <f>Q7-O7</f>
        <v>169663</v>
      </c>
      <c r="R9" s="5">
        <f t="shared" si="9"/>
        <v>254938</v>
      </c>
      <c r="S9" s="5">
        <f t="shared" si="9"/>
        <v>471437</v>
      </c>
      <c r="T9" s="5">
        <f t="shared" si="9"/>
        <v>146850</v>
      </c>
      <c r="V9" s="5">
        <f>V7-T7</f>
        <v>70258</v>
      </c>
      <c r="W9" s="5">
        <f t="shared" ref="W9:Y9" si="10">W7-V7</f>
        <v>590862</v>
      </c>
      <c r="X9" s="5">
        <f t="shared" si="10"/>
        <v>608752</v>
      </c>
      <c r="Y9" s="5">
        <f t="shared" si="10"/>
        <v>273615</v>
      </c>
      <c r="AA9" s="5">
        <f>AA7-Y7</f>
        <v>-146133</v>
      </c>
      <c r="AB9" s="5">
        <f t="shared" ref="AB9:AD9" si="11">AB7-AA7</f>
        <v>-343323</v>
      </c>
      <c r="AC9" s="5">
        <f t="shared" si="11"/>
        <v>-82087</v>
      </c>
      <c r="AD9" s="5">
        <f t="shared" si="11"/>
        <v>43662</v>
      </c>
      <c r="AF9" s="5">
        <f>AF7-AD7</f>
        <v>-62005</v>
      </c>
      <c r="AG9" s="5">
        <f t="shared" ref="AG9" si="12">AG7-AF7</f>
        <v>264568</v>
      </c>
    </row>
    <row r="10" spans="1:35" ht="15" customHeight="1" x14ac:dyDescent="0.3">
      <c r="A10" s="20" t="s">
        <v>12</v>
      </c>
      <c r="C10" s="21">
        <f>C41</f>
        <v>2.8327149038414403E-2</v>
      </c>
      <c r="D10" s="21">
        <f t="shared" ref="D10:Y10" si="13">D41</f>
        <v>2.7705737664774441E-2</v>
      </c>
      <c r="E10" s="21">
        <f t="shared" si="13"/>
        <v>2.9746987113914398E-2</v>
      </c>
      <c r="F10" s="13"/>
      <c r="G10" s="21">
        <f t="shared" si="13"/>
        <v>2.7423843724169193E-2</v>
      </c>
      <c r="H10" s="21">
        <f t="shared" si="13"/>
        <v>3.2815471669093307E-2</v>
      </c>
      <c r="I10" s="21">
        <f t="shared" si="13"/>
        <v>3.1195683949960196E-2</v>
      </c>
      <c r="J10" s="21">
        <f t="shared" si="13"/>
        <v>2.8958743834071578E-2</v>
      </c>
      <c r="K10" s="13"/>
      <c r="L10" s="21">
        <f t="shared" si="13"/>
        <v>2.8394261747531832E-2</v>
      </c>
      <c r="M10" s="21">
        <f t="shared" si="13"/>
        <v>3.8716984533294432E-2</v>
      </c>
      <c r="N10" s="21">
        <f t="shared" si="13"/>
        <v>4.1837647357401399E-2</v>
      </c>
      <c r="O10" s="21">
        <f t="shared" si="13"/>
        <v>3.8592468292429689E-2</v>
      </c>
      <c r="P10" s="13"/>
      <c r="Q10" s="21">
        <f t="shared" si="13"/>
        <v>3.6663972951080613E-2</v>
      </c>
      <c r="R10" s="21">
        <f t="shared" si="13"/>
        <v>3.3554766340509627E-2</v>
      </c>
      <c r="S10" s="21">
        <f t="shared" si="13"/>
        <v>2.922589201029669E-2</v>
      </c>
      <c r="T10" s="21">
        <f t="shared" si="13"/>
        <v>2.8386378150397726E-2</v>
      </c>
      <c r="U10" s="13"/>
      <c r="V10" s="21">
        <f t="shared" si="13"/>
        <v>2.9768401685103953E-2</v>
      </c>
      <c r="W10" s="21">
        <f t="shared" si="13"/>
        <v>2.2596374172801387E-2</v>
      </c>
      <c r="X10" s="21">
        <f t="shared" si="13"/>
        <v>1.520719346365236E-2</v>
      </c>
      <c r="Y10" s="21">
        <f t="shared" si="13"/>
        <v>1.2727247479168343E-2</v>
      </c>
      <c r="Z10" s="13"/>
      <c r="AA10" s="21">
        <f t="shared" ref="AA10:AD10" si="14">AA41</f>
        <v>1.5722325713172024E-2</v>
      </c>
      <c r="AB10" s="21">
        <f t="shared" si="14"/>
        <v>1.9880949943959843E-2</v>
      </c>
      <c r="AC10" s="21">
        <f t="shared" si="14"/>
        <v>2.1112401087616906E-2</v>
      </c>
      <c r="AD10" s="21">
        <f t="shared" si="14"/>
        <v>2.4552101834191625E-2</v>
      </c>
      <c r="AE10" s="13"/>
      <c r="AF10" s="21">
        <f t="shared" ref="AF10:AG10" si="15">AF41</f>
        <v>2.6432316742308431E-2</v>
      </c>
      <c r="AG10" s="21">
        <f t="shared" si="15"/>
        <v>2.4801724784313559E-2</v>
      </c>
    </row>
    <row r="11" spans="1:35" x14ac:dyDescent="0.25">
      <c r="A11" s="20" t="s">
        <v>40</v>
      </c>
      <c r="C11" s="9">
        <f>C50</f>
        <v>10.120000000000001</v>
      </c>
      <c r="D11" s="9">
        <f t="shared" ref="D11:O11" si="16">D50</f>
        <v>10.3</v>
      </c>
      <c r="E11" s="9">
        <f t="shared" si="16"/>
        <v>10.73</v>
      </c>
      <c r="G11" s="9">
        <f t="shared" si="16"/>
        <v>10.7</v>
      </c>
      <c r="H11" s="9">
        <f t="shared" si="16"/>
        <v>10.77</v>
      </c>
      <c r="I11" s="9">
        <f t="shared" si="16"/>
        <v>11.1</v>
      </c>
      <c r="J11" s="9">
        <f t="shared" si="16"/>
        <v>11.11</v>
      </c>
      <c r="L11" s="9">
        <f t="shared" si="16"/>
        <v>10.85</v>
      </c>
      <c r="M11" s="9">
        <f t="shared" si="16"/>
        <v>11.05</v>
      </c>
      <c r="N11" s="9">
        <f t="shared" si="16"/>
        <v>11.2</v>
      </c>
      <c r="O11" s="9">
        <f t="shared" si="16"/>
        <v>11.29</v>
      </c>
    </row>
    <row r="12" spans="1:35" x14ac:dyDescent="0.25">
      <c r="A12" s="20" t="s">
        <v>41</v>
      </c>
      <c r="C12" s="9">
        <f>C59</f>
        <v>6.9</v>
      </c>
      <c r="D12" s="9">
        <f>D59</f>
        <v>7.01</v>
      </c>
      <c r="E12" s="9">
        <f t="shared" ref="E12:Y12" si="17">E59</f>
        <v>7.34</v>
      </c>
      <c r="G12" s="9">
        <f t="shared" si="17"/>
        <v>7.3</v>
      </c>
      <c r="H12" s="9">
        <f t="shared" si="17"/>
        <v>7.32</v>
      </c>
      <c r="I12" s="9">
        <f t="shared" si="17"/>
        <v>7.57</v>
      </c>
      <c r="J12" s="9">
        <f t="shared" si="17"/>
        <v>7.5</v>
      </c>
      <c r="L12" s="9">
        <f t="shared" si="17"/>
        <v>7.4</v>
      </c>
      <c r="M12" s="9">
        <f t="shared" si="17"/>
        <v>7.48</v>
      </c>
      <c r="N12" s="9">
        <f t="shared" si="17"/>
        <v>7.64</v>
      </c>
      <c r="O12" s="9">
        <f t="shared" si="17"/>
        <v>7.65</v>
      </c>
      <c r="Q12" s="9">
        <f t="shared" si="17"/>
        <v>7.73</v>
      </c>
      <c r="R12" s="9">
        <f t="shared" si="17"/>
        <v>7.85</v>
      </c>
      <c r="S12" s="9">
        <f t="shared" si="17"/>
        <v>8.02</v>
      </c>
      <c r="T12" s="9">
        <f t="shared" si="17"/>
        <v>7.95</v>
      </c>
      <c r="V12" s="9">
        <f t="shared" si="17"/>
        <v>8.33</v>
      </c>
      <c r="W12" s="9">
        <f t="shared" si="17"/>
        <v>8.9499999999999993</v>
      </c>
      <c r="X12" s="9">
        <f t="shared" si="17"/>
        <v>9.75</v>
      </c>
      <c r="Y12" s="9">
        <f t="shared" si="17"/>
        <v>10.18</v>
      </c>
      <c r="AA12" s="9">
        <f t="shared" ref="AA12:AD12" si="18">AA59</f>
        <v>10.039999999999999</v>
      </c>
      <c r="AB12" s="9">
        <f t="shared" si="18"/>
        <v>9.75</v>
      </c>
      <c r="AC12" s="9">
        <f t="shared" si="18"/>
        <v>10.18</v>
      </c>
      <c r="AD12" s="9">
        <f t="shared" si="18"/>
        <v>10.62</v>
      </c>
      <c r="AF12" s="9">
        <f t="shared" ref="AF12:AG12" si="19">AF59</f>
        <v>10.31</v>
      </c>
      <c r="AG12" s="9">
        <f t="shared" si="19"/>
        <v>10.199999999999999</v>
      </c>
    </row>
    <row r="13" spans="1:35" x14ac:dyDescent="0.25">
      <c r="A13" s="20" t="s">
        <v>42</v>
      </c>
      <c r="C13" s="9">
        <f>C68</f>
        <v>3.22</v>
      </c>
      <c r="D13" s="9">
        <f t="shared" ref="D13:O13" si="20">D68</f>
        <v>3.29</v>
      </c>
      <c r="E13" s="9">
        <f t="shared" si="20"/>
        <v>3.39</v>
      </c>
      <c r="G13" s="9">
        <f t="shared" si="20"/>
        <v>3.4</v>
      </c>
      <c r="H13" s="9">
        <f t="shared" si="20"/>
        <v>3.4499999999999993</v>
      </c>
      <c r="I13" s="9">
        <f t="shared" si="20"/>
        <v>3.5299999999999994</v>
      </c>
      <c r="J13" s="9">
        <f t="shared" si="20"/>
        <v>3.6099999999999994</v>
      </c>
      <c r="L13" s="9">
        <f t="shared" si="20"/>
        <v>3.4499999999999993</v>
      </c>
      <c r="M13" s="9">
        <f t="shared" si="20"/>
        <v>3.5700000000000003</v>
      </c>
      <c r="N13" s="9">
        <f t="shared" si="20"/>
        <v>3.5599999999999996</v>
      </c>
      <c r="O13" s="9">
        <f t="shared" si="20"/>
        <v>3.6399999999999988</v>
      </c>
    </row>
    <row r="14" spans="1:35" x14ac:dyDescent="0.25">
      <c r="A14" s="40" t="s">
        <v>71</v>
      </c>
      <c r="L14" s="42"/>
      <c r="M14" s="42"/>
      <c r="N14" s="42"/>
      <c r="O14" s="42"/>
      <c r="P14" s="42"/>
      <c r="Q14" s="42"/>
      <c r="R14" s="42"/>
      <c r="S14" s="42"/>
      <c r="T14" s="42"/>
      <c r="V14" s="42"/>
      <c r="W14" s="42"/>
      <c r="X14" s="42"/>
      <c r="Y14" s="42"/>
      <c r="Z14" s="42"/>
      <c r="AA14" s="42"/>
      <c r="AB14" s="42"/>
      <c r="AC14" s="42"/>
      <c r="AD14" s="42"/>
      <c r="AF14" s="42"/>
      <c r="AG14" s="42"/>
      <c r="AH14" s="42"/>
      <c r="AI14" s="42"/>
    </row>
    <row r="15" spans="1:35" ht="21" x14ac:dyDescent="0.25">
      <c r="A15" s="1" t="s">
        <v>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ht="18.75" x14ac:dyDescent="0.25">
      <c r="A16" s="2" t="s">
        <v>27</v>
      </c>
      <c r="C16" s="41" t="s">
        <v>59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</row>
    <row r="17" spans="1:35" ht="18.75" x14ac:dyDescent="0.25">
      <c r="A17" s="2" t="s">
        <v>43</v>
      </c>
      <c r="C17" s="41" t="s">
        <v>8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</row>
    <row r="18" spans="1:35" ht="18.75" x14ac:dyDescent="0.25">
      <c r="A18" s="2" t="s">
        <v>2</v>
      </c>
      <c r="C18" s="2" t="s">
        <v>3</v>
      </c>
      <c r="D18" s="2" t="s">
        <v>13</v>
      </c>
      <c r="E18" s="2" t="s">
        <v>5</v>
      </c>
      <c r="F18" s="2"/>
      <c r="G18" s="2" t="s">
        <v>6</v>
      </c>
      <c r="H18" s="2" t="s">
        <v>28</v>
      </c>
      <c r="I18" s="2" t="s">
        <v>29</v>
      </c>
      <c r="J18" s="2" t="s">
        <v>30</v>
      </c>
      <c r="K18" s="2"/>
      <c r="L18" s="2" t="s">
        <v>31</v>
      </c>
      <c r="M18" s="2" t="s">
        <v>32</v>
      </c>
      <c r="N18" s="2" t="s">
        <v>33</v>
      </c>
      <c r="O18" s="2" t="s">
        <v>34</v>
      </c>
      <c r="P18" s="2"/>
      <c r="Q18" s="2" t="s">
        <v>35</v>
      </c>
      <c r="R18" s="2" t="s">
        <v>36</v>
      </c>
      <c r="S18" s="2" t="s">
        <v>37</v>
      </c>
      <c r="T18" s="2" t="s">
        <v>38</v>
      </c>
      <c r="U18" s="2"/>
      <c r="V18" s="2" t="s">
        <v>39</v>
      </c>
      <c r="W18" s="2" t="s">
        <v>60</v>
      </c>
      <c r="X18" s="2" t="s">
        <v>61</v>
      </c>
      <c r="Y18" s="2" t="s">
        <v>62</v>
      </c>
      <c r="Z18" s="2"/>
      <c r="AA18" s="2" t="s">
        <v>63</v>
      </c>
      <c r="AB18" s="2" t="s">
        <v>64</v>
      </c>
      <c r="AC18" s="2" t="s">
        <v>65</v>
      </c>
      <c r="AD18" s="2" t="s">
        <v>66</v>
      </c>
      <c r="AE18" s="2"/>
      <c r="AF18" s="2" t="s">
        <v>67</v>
      </c>
      <c r="AG18" s="2" t="s">
        <v>68</v>
      </c>
      <c r="AH18" s="2" t="s">
        <v>69</v>
      </c>
      <c r="AI18" s="2" t="s">
        <v>70</v>
      </c>
    </row>
    <row r="19" spans="1:35" ht="15.75" x14ac:dyDescent="0.25">
      <c r="A19" s="3" t="s">
        <v>14</v>
      </c>
    </row>
    <row r="20" spans="1:35" x14ac:dyDescent="0.25">
      <c r="A20" s="6" t="s">
        <v>15</v>
      </c>
      <c r="C20" s="5">
        <v>46082990</v>
      </c>
      <c r="D20" s="5">
        <v>46094690</v>
      </c>
      <c r="E20" s="5">
        <v>46150690</v>
      </c>
      <c r="G20" s="5">
        <v>46150690</v>
      </c>
      <c r="H20" s="5">
        <v>46150690</v>
      </c>
      <c r="I20" s="22">
        <v>46069090</v>
      </c>
      <c r="J20" s="5">
        <v>46216990</v>
      </c>
      <c r="L20" s="5">
        <v>46400468</v>
      </c>
      <c r="M20" s="5">
        <v>46400468</v>
      </c>
      <c r="N20" s="5">
        <v>46610268</v>
      </c>
      <c r="O20" s="5">
        <v>46824268</v>
      </c>
      <c r="Q20" s="5">
        <v>46824268</v>
      </c>
      <c r="R20" s="5">
        <v>46824268</v>
      </c>
      <c r="S20" s="5">
        <v>46944268</v>
      </c>
      <c r="T20" s="5">
        <v>47024458</v>
      </c>
      <c r="V20" s="5">
        <v>47198952</v>
      </c>
      <c r="W20" s="5">
        <v>47198952</v>
      </c>
      <c r="X20" s="5">
        <v>47198952</v>
      </c>
      <c r="Y20" s="5">
        <v>47198952</v>
      </c>
      <c r="AA20" s="5">
        <v>47281202</v>
      </c>
      <c r="AB20" s="5">
        <v>47281202</v>
      </c>
      <c r="AC20" s="5">
        <v>47281202</v>
      </c>
      <c r="AD20" s="5">
        <v>47617152</v>
      </c>
      <c r="AF20" s="5">
        <v>47682867</v>
      </c>
      <c r="AG20" s="5">
        <v>47815367</v>
      </c>
    </row>
    <row r="21" spans="1:35" x14ac:dyDescent="0.25">
      <c r="A21" s="6" t="s">
        <v>16</v>
      </c>
      <c r="C21" s="5">
        <v>15746092</v>
      </c>
      <c r="D21" s="5">
        <v>15746092</v>
      </c>
      <c r="E21" s="5">
        <v>15754342</v>
      </c>
      <c r="G21" s="5">
        <v>15754342</v>
      </c>
      <c r="H21" s="5">
        <v>15778578</v>
      </c>
      <c r="I21" s="5">
        <v>15812178</v>
      </c>
      <c r="J21" s="5">
        <v>15852178</v>
      </c>
      <c r="L21" s="5">
        <v>15852178</v>
      </c>
      <c r="M21" s="5">
        <v>15852178</v>
      </c>
      <c r="N21" s="5">
        <v>15913788</v>
      </c>
      <c r="O21" s="5">
        <v>15923788</v>
      </c>
      <c r="Q21" s="5">
        <v>15935788</v>
      </c>
      <c r="R21" s="5">
        <v>15935788</v>
      </c>
      <c r="S21" s="5">
        <v>15935788</v>
      </c>
      <c r="T21" s="5">
        <v>15935788</v>
      </c>
      <c r="V21" s="5">
        <v>15950788</v>
      </c>
      <c r="W21" s="5">
        <v>15950788</v>
      </c>
      <c r="X21" s="5">
        <v>15950788</v>
      </c>
      <c r="Y21" s="5">
        <v>15975988</v>
      </c>
      <c r="AA21" s="5">
        <v>15975988</v>
      </c>
      <c r="AB21" s="5">
        <v>15975988</v>
      </c>
      <c r="AC21" s="5">
        <v>15975988</v>
      </c>
      <c r="AD21" s="5">
        <v>15975988</v>
      </c>
      <c r="AF21" s="5">
        <v>15975988</v>
      </c>
      <c r="AG21" s="5">
        <v>15975988</v>
      </c>
    </row>
    <row r="22" spans="1:35" x14ac:dyDescent="0.25">
      <c r="A22" s="6" t="s">
        <v>17</v>
      </c>
      <c r="C22" s="5">
        <v>18843871</v>
      </c>
      <c r="D22" s="5">
        <v>18873571</v>
      </c>
      <c r="E22" s="5">
        <v>18920211</v>
      </c>
      <c r="G22" s="5">
        <v>18920211</v>
      </c>
      <c r="H22" s="5">
        <v>18939111</v>
      </c>
      <c r="I22" s="5">
        <v>18939111</v>
      </c>
      <c r="J22" s="5">
        <v>18939111</v>
      </c>
      <c r="L22" s="5">
        <v>18939111</v>
      </c>
      <c r="M22" s="5">
        <v>18939111</v>
      </c>
      <c r="N22" s="5">
        <v>19220311</v>
      </c>
      <c r="O22" s="5">
        <v>19234495</v>
      </c>
      <c r="Q22" s="5">
        <v>19234495</v>
      </c>
      <c r="R22" s="5">
        <v>19234495</v>
      </c>
      <c r="S22" s="5">
        <v>19234495</v>
      </c>
      <c r="T22" s="5">
        <v>19234495</v>
      </c>
      <c r="V22" s="5">
        <v>19234495</v>
      </c>
      <c r="W22" s="5">
        <v>19234495</v>
      </c>
      <c r="X22" s="5">
        <v>19234495</v>
      </c>
      <c r="Y22" s="5">
        <v>19279495</v>
      </c>
      <c r="AA22" s="5">
        <v>19299680</v>
      </c>
      <c r="AB22" s="5">
        <v>19299680</v>
      </c>
      <c r="AC22" s="5">
        <v>19319680</v>
      </c>
      <c r="AD22" s="5">
        <v>19319680</v>
      </c>
      <c r="AF22" s="5">
        <v>19350403</v>
      </c>
      <c r="AG22" s="5">
        <v>19350403</v>
      </c>
    </row>
    <row r="23" spans="1:35" s="10" customFormat="1" ht="17.25" x14ac:dyDescent="0.3">
      <c r="A23" s="23" t="s">
        <v>18</v>
      </c>
      <c r="C23" s="11">
        <f t="shared" ref="C23:AG23" si="21">SUM(C20:C22)</f>
        <v>80672953</v>
      </c>
      <c r="D23" s="11">
        <f t="shared" si="21"/>
        <v>80714353</v>
      </c>
      <c r="E23" s="11">
        <f t="shared" si="21"/>
        <v>80825243</v>
      </c>
      <c r="F23"/>
      <c r="G23" s="11">
        <f t="shared" si="21"/>
        <v>80825243</v>
      </c>
      <c r="H23" s="11">
        <f t="shared" si="21"/>
        <v>80868379</v>
      </c>
      <c r="I23" s="11">
        <f t="shared" si="21"/>
        <v>80820379</v>
      </c>
      <c r="J23" s="11">
        <f t="shared" si="21"/>
        <v>81008279</v>
      </c>
      <c r="K23"/>
      <c r="L23" s="11">
        <f t="shared" si="21"/>
        <v>81191757</v>
      </c>
      <c r="M23" s="11">
        <f t="shared" si="21"/>
        <v>81191757</v>
      </c>
      <c r="N23" s="11">
        <f t="shared" si="21"/>
        <v>81744367</v>
      </c>
      <c r="O23" s="11">
        <f t="shared" si="21"/>
        <v>81982551</v>
      </c>
      <c r="P23"/>
      <c r="Q23" s="11">
        <f t="shared" si="21"/>
        <v>81994551</v>
      </c>
      <c r="R23" s="11">
        <f t="shared" si="21"/>
        <v>81994551</v>
      </c>
      <c r="S23" s="11">
        <f t="shared" si="21"/>
        <v>82114551</v>
      </c>
      <c r="T23" s="11">
        <f t="shared" si="21"/>
        <v>82194741</v>
      </c>
      <c r="U23"/>
      <c r="V23" s="11">
        <f t="shared" si="21"/>
        <v>82384235</v>
      </c>
      <c r="W23" s="11">
        <f t="shared" si="21"/>
        <v>82384235</v>
      </c>
      <c r="X23" s="11">
        <f t="shared" si="21"/>
        <v>82384235</v>
      </c>
      <c r="Y23" s="11">
        <f t="shared" si="21"/>
        <v>82454435</v>
      </c>
      <c r="Z23"/>
      <c r="AA23" s="11">
        <f t="shared" si="21"/>
        <v>82556870</v>
      </c>
      <c r="AB23" s="11">
        <f t="shared" si="21"/>
        <v>82556870</v>
      </c>
      <c r="AC23" s="11">
        <f t="shared" si="21"/>
        <v>82576870</v>
      </c>
      <c r="AD23" s="11">
        <f t="shared" si="21"/>
        <v>82912820</v>
      </c>
      <c r="AE23"/>
      <c r="AF23" s="11">
        <f t="shared" si="21"/>
        <v>83009258</v>
      </c>
      <c r="AG23" s="11">
        <f t="shared" si="21"/>
        <v>83141758</v>
      </c>
    </row>
    <row r="24" spans="1:35" x14ac:dyDescent="0.25">
      <c r="A24" s="40" t="s">
        <v>71</v>
      </c>
    </row>
    <row r="25" spans="1:35" ht="18.75" x14ac:dyDescent="0.25">
      <c r="A25" s="2" t="s">
        <v>27</v>
      </c>
      <c r="C25" s="41" t="s">
        <v>59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</row>
    <row r="26" spans="1:35" s="10" customFormat="1" ht="18.75" x14ac:dyDescent="0.3">
      <c r="A26" s="2" t="s">
        <v>44</v>
      </c>
      <c r="C26" s="41" t="s">
        <v>10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</row>
    <row r="27" spans="1:35" s="10" customFormat="1" ht="18.75" x14ac:dyDescent="0.3">
      <c r="A27" s="2" t="s">
        <v>2</v>
      </c>
      <c r="C27" s="2" t="s">
        <v>3</v>
      </c>
      <c r="D27" s="2" t="s">
        <v>13</v>
      </c>
      <c r="E27" s="2" t="s">
        <v>5</v>
      </c>
      <c r="F27" s="2"/>
      <c r="G27" s="2" t="s">
        <v>6</v>
      </c>
      <c r="H27" s="2" t="s">
        <v>28</v>
      </c>
      <c r="I27" s="2" t="s">
        <v>29</v>
      </c>
      <c r="J27" s="2" t="s">
        <v>30</v>
      </c>
      <c r="K27" s="2"/>
      <c r="L27" s="2" t="s">
        <v>31</v>
      </c>
      <c r="M27" s="2" t="s">
        <v>32</v>
      </c>
      <c r="N27" s="2" t="s">
        <v>33</v>
      </c>
      <c r="O27" s="2" t="s">
        <v>34</v>
      </c>
      <c r="P27" s="2"/>
      <c r="Q27" s="2" t="s">
        <v>35</v>
      </c>
      <c r="R27" s="2" t="s">
        <v>36</v>
      </c>
      <c r="S27" s="2" t="s">
        <v>37</v>
      </c>
      <c r="T27" s="2" t="s">
        <v>38</v>
      </c>
      <c r="U27" s="2"/>
      <c r="V27" s="2" t="s">
        <v>39</v>
      </c>
      <c r="W27" s="2" t="s">
        <v>60</v>
      </c>
      <c r="X27" s="2" t="s">
        <v>61</v>
      </c>
      <c r="Y27" s="2" t="s">
        <v>62</v>
      </c>
      <c r="Z27" s="2"/>
      <c r="AA27" s="2" t="s">
        <v>63</v>
      </c>
      <c r="AB27" s="2" t="s">
        <v>64</v>
      </c>
      <c r="AC27" s="2" t="s">
        <v>65</v>
      </c>
      <c r="AD27" s="2" t="s">
        <v>66</v>
      </c>
      <c r="AE27" s="2"/>
      <c r="AF27" s="2" t="s">
        <v>67</v>
      </c>
      <c r="AG27" s="2" t="s">
        <v>68</v>
      </c>
      <c r="AH27" s="2" t="s">
        <v>69</v>
      </c>
      <c r="AI27" s="2" t="s">
        <v>70</v>
      </c>
    </row>
    <row r="28" spans="1:35" s="10" customFormat="1" ht="17.25" x14ac:dyDescent="0.3">
      <c r="A28" s="3" t="s">
        <v>14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s="10" customFormat="1" ht="17.25" x14ac:dyDescent="0.3">
      <c r="A29" s="6" t="s">
        <v>15</v>
      </c>
      <c r="C29" s="5">
        <v>1751153.62</v>
      </c>
      <c r="D29" s="5">
        <v>1613314.1500000001</v>
      </c>
      <c r="E29" s="5">
        <v>1707575.53</v>
      </c>
      <c r="F29"/>
      <c r="G29" s="5">
        <v>1522972.77</v>
      </c>
      <c r="H29" s="5">
        <v>1704550</v>
      </c>
      <c r="I29" s="5">
        <v>1742805</v>
      </c>
      <c r="J29" s="5">
        <v>1635820</v>
      </c>
      <c r="K29"/>
      <c r="L29" s="5">
        <v>1611442</v>
      </c>
      <c r="M29" s="5">
        <v>2361270</v>
      </c>
      <c r="N29" s="5">
        <v>2341094</v>
      </c>
      <c r="O29" s="5">
        <v>2002491</v>
      </c>
      <c r="P29"/>
      <c r="Q29" s="5">
        <v>1923166</v>
      </c>
      <c r="R29" s="5">
        <v>1873808</v>
      </c>
      <c r="S29" s="5">
        <v>1665044</v>
      </c>
      <c r="T29" s="5">
        <v>1689953</v>
      </c>
      <c r="U29"/>
      <c r="V29" s="5">
        <v>1728870</v>
      </c>
      <c r="W29" s="5">
        <v>1229317</v>
      </c>
      <c r="X29" s="5">
        <v>786086</v>
      </c>
      <c r="Y29" s="5">
        <v>615298</v>
      </c>
      <c r="Z29"/>
      <c r="AA29" s="5">
        <v>769524</v>
      </c>
      <c r="AB29" s="5">
        <v>1029572</v>
      </c>
      <c r="AC29" s="5">
        <v>1086237</v>
      </c>
      <c r="AD29" s="5">
        <v>1522287</v>
      </c>
      <c r="AE29"/>
      <c r="AF29" s="5">
        <v>1542386</v>
      </c>
      <c r="AG29" s="5">
        <v>1559253</v>
      </c>
      <c r="AH29" s="24"/>
      <c r="AI29" s="24"/>
    </row>
    <row r="30" spans="1:35" s="10" customFormat="1" ht="17.25" x14ac:dyDescent="0.3">
      <c r="A30" s="6" t="s">
        <v>16</v>
      </c>
      <c r="C30" s="5">
        <v>62984.368000000002</v>
      </c>
      <c r="D30" s="5">
        <v>94476.551999999996</v>
      </c>
      <c r="E30" s="5">
        <v>204806.446</v>
      </c>
      <c r="F30"/>
      <c r="G30" s="5">
        <v>220560.788</v>
      </c>
      <c r="H30" s="5">
        <v>253771</v>
      </c>
      <c r="I30" s="5">
        <v>182794</v>
      </c>
      <c r="J30" s="5">
        <v>190062</v>
      </c>
      <c r="K30"/>
      <c r="L30" s="5">
        <v>190062</v>
      </c>
      <c r="M30" s="5">
        <v>317464</v>
      </c>
      <c r="N30" s="5">
        <v>518687</v>
      </c>
      <c r="O30" s="5">
        <v>505030</v>
      </c>
      <c r="P30"/>
      <c r="Q30" s="5">
        <v>538340</v>
      </c>
      <c r="R30" s="5">
        <v>532970</v>
      </c>
      <c r="S30" s="5">
        <v>513368</v>
      </c>
      <c r="T30" s="5">
        <v>358337</v>
      </c>
      <c r="U30"/>
      <c r="V30" s="5">
        <v>356449</v>
      </c>
      <c r="W30" s="5">
        <v>383582</v>
      </c>
      <c r="X30" s="5">
        <v>288005</v>
      </c>
      <c r="Y30" s="5">
        <v>220342</v>
      </c>
      <c r="Z30"/>
      <c r="AA30" s="5">
        <v>338331</v>
      </c>
      <c r="AB30" s="5">
        <v>311068</v>
      </c>
      <c r="AC30" s="5">
        <v>281749</v>
      </c>
      <c r="AD30" s="5">
        <v>316800</v>
      </c>
      <c r="AE30"/>
      <c r="AF30" s="5">
        <v>390681</v>
      </c>
      <c r="AG30" s="5">
        <v>317492</v>
      </c>
      <c r="AH30" s="24"/>
      <c r="AI30" s="24"/>
    </row>
    <row r="31" spans="1:35" s="10" customFormat="1" ht="17.25" x14ac:dyDescent="0.3">
      <c r="A31" s="6" t="s">
        <v>17</v>
      </c>
      <c r="C31" s="5">
        <v>471096.77500000002</v>
      </c>
      <c r="D31" s="5">
        <v>528459.98800000001</v>
      </c>
      <c r="E31" s="5">
        <v>491925.48599999998</v>
      </c>
      <c r="F31"/>
      <c r="G31" s="5">
        <v>473005.27500000002</v>
      </c>
      <c r="H31" s="5">
        <v>695413</v>
      </c>
      <c r="I31" s="5">
        <v>595648</v>
      </c>
      <c r="J31" s="5">
        <v>520016</v>
      </c>
      <c r="K31"/>
      <c r="L31" s="5">
        <v>503876</v>
      </c>
      <c r="M31" s="5">
        <v>464766</v>
      </c>
      <c r="N31" s="5">
        <v>560211</v>
      </c>
      <c r="O31" s="5">
        <v>656388</v>
      </c>
      <c r="P31"/>
      <c r="Q31" s="5">
        <v>544740</v>
      </c>
      <c r="R31" s="5">
        <v>344530</v>
      </c>
      <c r="S31" s="5">
        <v>221459</v>
      </c>
      <c r="T31" s="5">
        <v>284921</v>
      </c>
      <c r="U31"/>
      <c r="V31" s="5">
        <v>367128</v>
      </c>
      <c r="W31" s="5">
        <v>248686</v>
      </c>
      <c r="X31" s="5">
        <v>178742</v>
      </c>
      <c r="Y31" s="5">
        <v>213778</v>
      </c>
      <c r="Z31"/>
      <c r="AA31" s="5">
        <v>190131</v>
      </c>
      <c r="AB31" s="5">
        <v>300669</v>
      </c>
      <c r="AC31" s="5">
        <v>375410</v>
      </c>
      <c r="AD31" s="5">
        <v>196597</v>
      </c>
      <c r="AE31"/>
      <c r="AF31" s="5">
        <v>261060</v>
      </c>
      <c r="AG31" s="5">
        <v>185314</v>
      </c>
      <c r="AH31" s="24"/>
      <c r="AI31" s="24"/>
    </row>
    <row r="32" spans="1:35" s="10" customFormat="1" ht="17.25" x14ac:dyDescent="0.3">
      <c r="A32" s="23" t="s">
        <v>18</v>
      </c>
      <c r="C32" s="11">
        <f t="shared" ref="C32:AG32" si="22">SUM(C29:C31)</f>
        <v>2285234.7630000003</v>
      </c>
      <c r="D32" s="11">
        <f t="shared" si="22"/>
        <v>2236250.69</v>
      </c>
      <c r="E32" s="11">
        <f t="shared" si="22"/>
        <v>2404307.4619999998</v>
      </c>
      <c r="F32"/>
      <c r="G32" s="11">
        <f t="shared" si="22"/>
        <v>2216538.8330000001</v>
      </c>
      <c r="H32" s="11">
        <f t="shared" si="22"/>
        <v>2653734</v>
      </c>
      <c r="I32" s="11">
        <f t="shared" si="22"/>
        <v>2521247</v>
      </c>
      <c r="J32" s="11">
        <f t="shared" si="22"/>
        <v>2345898</v>
      </c>
      <c r="K32"/>
      <c r="L32" s="11">
        <f t="shared" si="22"/>
        <v>2305380</v>
      </c>
      <c r="M32" s="11">
        <f t="shared" si="22"/>
        <v>3143500</v>
      </c>
      <c r="N32" s="11">
        <f t="shared" si="22"/>
        <v>3419992</v>
      </c>
      <c r="O32" s="11">
        <f t="shared" si="22"/>
        <v>3163909</v>
      </c>
      <c r="P32"/>
      <c r="Q32" s="11">
        <f t="shared" si="22"/>
        <v>3006246</v>
      </c>
      <c r="R32" s="11">
        <f t="shared" si="22"/>
        <v>2751308</v>
      </c>
      <c r="S32" s="11">
        <f t="shared" si="22"/>
        <v>2399871</v>
      </c>
      <c r="T32" s="11">
        <f t="shared" si="22"/>
        <v>2333211</v>
      </c>
      <c r="U32"/>
      <c r="V32" s="11">
        <f t="shared" si="22"/>
        <v>2452447</v>
      </c>
      <c r="W32" s="11">
        <f t="shared" si="22"/>
        <v>1861585</v>
      </c>
      <c r="X32" s="11">
        <f t="shared" si="22"/>
        <v>1252833</v>
      </c>
      <c r="Y32" s="11">
        <f t="shared" si="22"/>
        <v>1049418</v>
      </c>
      <c r="Z32"/>
      <c r="AA32" s="11">
        <f t="shared" si="22"/>
        <v>1297986</v>
      </c>
      <c r="AB32" s="11">
        <f t="shared" si="22"/>
        <v>1641309</v>
      </c>
      <c r="AC32" s="11">
        <f t="shared" si="22"/>
        <v>1743396</v>
      </c>
      <c r="AD32" s="11">
        <f t="shared" si="22"/>
        <v>2035684</v>
      </c>
      <c r="AE32"/>
      <c r="AF32" s="11">
        <f t="shared" si="22"/>
        <v>2194127</v>
      </c>
      <c r="AG32" s="11">
        <f t="shared" si="22"/>
        <v>2062059</v>
      </c>
      <c r="AH32" s="24"/>
      <c r="AI32" s="24"/>
    </row>
    <row r="33" spans="1:35" x14ac:dyDescent="0.25">
      <c r="A33" s="40" t="s">
        <v>71</v>
      </c>
    </row>
    <row r="34" spans="1:35" ht="18.75" x14ac:dyDescent="0.25">
      <c r="A34" s="2" t="s">
        <v>27</v>
      </c>
      <c r="C34" s="41" t="s">
        <v>59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</row>
    <row r="35" spans="1:35" s="10" customFormat="1" ht="18.75" x14ac:dyDescent="0.3">
      <c r="A35" s="2" t="s">
        <v>45</v>
      </c>
      <c r="C35" s="41" t="s">
        <v>12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</row>
    <row r="36" spans="1:35" s="10" customFormat="1" ht="18.75" x14ac:dyDescent="0.3">
      <c r="A36" s="2" t="s">
        <v>2</v>
      </c>
      <c r="C36" s="2" t="s">
        <v>3</v>
      </c>
      <c r="D36" s="2" t="s">
        <v>13</v>
      </c>
      <c r="E36" s="2" t="s">
        <v>5</v>
      </c>
      <c r="F36" s="2"/>
      <c r="G36" s="2" t="s">
        <v>6</v>
      </c>
      <c r="H36" s="2" t="s">
        <v>28</v>
      </c>
      <c r="I36" s="2" t="s">
        <v>29</v>
      </c>
      <c r="J36" s="2" t="s">
        <v>30</v>
      </c>
      <c r="K36" s="2"/>
      <c r="L36" s="2" t="s">
        <v>31</v>
      </c>
      <c r="M36" s="2" t="s">
        <v>32</v>
      </c>
      <c r="N36" s="2" t="s">
        <v>33</v>
      </c>
      <c r="O36" s="2" t="s">
        <v>34</v>
      </c>
      <c r="P36" s="2"/>
      <c r="Q36" s="2" t="s">
        <v>35</v>
      </c>
      <c r="R36" s="2" t="s">
        <v>36</v>
      </c>
      <c r="S36" s="2" t="s">
        <v>37</v>
      </c>
      <c r="T36" s="2" t="s">
        <v>38</v>
      </c>
      <c r="U36" s="2"/>
      <c r="V36" s="2" t="s">
        <v>39</v>
      </c>
      <c r="W36" s="2" t="s">
        <v>60</v>
      </c>
      <c r="X36" s="2" t="s">
        <v>61</v>
      </c>
      <c r="Y36" s="2" t="s">
        <v>62</v>
      </c>
      <c r="Z36" s="2"/>
      <c r="AA36" s="2" t="s">
        <v>63</v>
      </c>
      <c r="AB36" s="2" t="s">
        <v>64</v>
      </c>
      <c r="AC36" s="2" t="s">
        <v>65</v>
      </c>
      <c r="AD36" s="2" t="s">
        <v>66</v>
      </c>
      <c r="AE36" s="2"/>
      <c r="AF36" s="2" t="s">
        <v>67</v>
      </c>
      <c r="AG36" s="2" t="s">
        <v>68</v>
      </c>
      <c r="AH36" s="2" t="s">
        <v>69</v>
      </c>
      <c r="AI36" s="2" t="s">
        <v>70</v>
      </c>
    </row>
    <row r="37" spans="1:35" s="10" customFormat="1" ht="17.25" x14ac:dyDescent="0.3">
      <c r="A37" s="3" t="s">
        <v>14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s="10" customFormat="1" ht="17.25" x14ac:dyDescent="0.3">
      <c r="A38" s="6" t="s">
        <v>15</v>
      </c>
      <c r="C38" s="8">
        <f t="shared" ref="C38:E41" si="23">C29/C20</f>
        <v>3.7999999999999999E-2</v>
      </c>
      <c r="D38" s="8">
        <f t="shared" si="23"/>
        <v>3.5000000000000003E-2</v>
      </c>
      <c r="E38" s="8">
        <f t="shared" si="23"/>
        <v>3.6999999999999998E-2</v>
      </c>
      <c r="F38"/>
      <c r="G38" s="8">
        <f t="shared" ref="G38:J41" si="24">G29/G20</f>
        <v>3.3000000000000002E-2</v>
      </c>
      <c r="H38" s="8">
        <f t="shared" si="24"/>
        <v>3.6934442366950523E-2</v>
      </c>
      <c r="I38" s="8">
        <f t="shared" si="24"/>
        <v>3.7830245832943518E-2</v>
      </c>
      <c r="J38" s="8">
        <f t="shared" si="24"/>
        <v>3.5394343075998674E-2</v>
      </c>
      <c r="K38"/>
      <c r="L38" s="8">
        <f t="shared" ref="L38:O41" si="25">L29/L20</f>
        <v>3.4729003164364634E-2</v>
      </c>
      <c r="M38" s="8">
        <f t="shared" si="25"/>
        <v>5.0888926378932213E-2</v>
      </c>
      <c r="N38" s="8">
        <f t="shared" si="25"/>
        <v>5.0227001483879048E-2</v>
      </c>
      <c r="O38" s="8">
        <f t="shared" si="25"/>
        <v>4.2766093001176231E-2</v>
      </c>
      <c r="P38"/>
      <c r="Q38" s="8">
        <f t="shared" ref="Q38:T41" si="26">Q29/Q20</f>
        <v>4.1071992839268733E-2</v>
      </c>
      <c r="R38" s="8">
        <f t="shared" si="26"/>
        <v>4.0017881325982503E-2</v>
      </c>
      <c r="S38" s="8">
        <f t="shared" si="26"/>
        <v>3.5468526210697335E-2</v>
      </c>
      <c r="T38" s="8">
        <f t="shared" si="26"/>
        <v>3.5937745417501672E-2</v>
      </c>
      <c r="U38"/>
      <c r="V38" s="8">
        <f t="shared" ref="V38:AG41" si="27">V29/V20</f>
        <v>3.6629414992095585E-2</v>
      </c>
      <c r="W38" s="8">
        <f t="shared" si="27"/>
        <v>2.6045429991750663E-2</v>
      </c>
      <c r="X38" s="8">
        <f t="shared" si="27"/>
        <v>1.6654734198335588E-2</v>
      </c>
      <c r="Y38" s="8">
        <f t="shared" si="27"/>
        <v>1.3036264025523278E-2</v>
      </c>
      <c r="Z38"/>
      <c r="AA38" s="8">
        <f t="shared" si="27"/>
        <v>1.6275474553290755E-2</v>
      </c>
      <c r="AB38" s="8">
        <f t="shared" si="27"/>
        <v>2.1775503930716481E-2</v>
      </c>
      <c r="AC38" s="8">
        <f t="shared" si="27"/>
        <v>2.2973971770007033E-2</v>
      </c>
      <c r="AD38" s="8">
        <f t="shared" si="27"/>
        <v>3.1969299633879823E-2</v>
      </c>
      <c r="AE38"/>
      <c r="AF38" s="8">
        <f t="shared" si="27"/>
        <v>3.2346754652986781E-2</v>
      </c>
      <c r="AG38" s="8">
        <f t="shared" si="27"/>
        <v>3.2609872052221205E-2</v>
      </c>
      <c r="AH38" s="24"/>
      <c r="AI38" s="24"/>
    </row>
    <row r="39" spans="1:35" s="10" customFormat="1" ht="17.25" x14ac:dyDescent="0.3">
      <c r="A39" s="6" t="s">
        <v>16</v>
      </c>
      <c r="C39" s="8">
        <f t="shared" si="23"/>
        <v>4.0000000000000001E-3</v>
      </c>
      <c r="D39" s="8">
        <f t="shared" si="23"/>
        <v>6.0000000000000001E-3</v>
      </c>
      <c r="E39" s="8">
        <f t="shared" si="23"/>
        <v>1.2999999999999999E-2</v>
      </c>
      <c r="F39"/>
      <c r="G39" s="8">
        <f t="shared" si="24"/>
        <v>1.4E-2</v>
      </c>
      <c r="H39" s="8">
        <f t="shared" si="24"/>
        <v>1.6083261748935804E-2</v>
      </c>
      <c r="I39" s="8">
        <f t="shared" si="24"/>
        <v>1.1560330272021982E-2</v>
      </c>
      <c r="J39" s="8">
        <f t="shared" si="24"/>
        <v>1.1989645839202664E-2</v>
      </c>
      <c r="K39"/>
      <c r="L39" s="8">
        <f t="shared" si="25"/>
        <v>1.1989645839202664E-2</v>
      </c>
      <c r="M39" s="8">
        <f t="shared" si="25"/>
        <v>2.0026522538417118E-2</v>
      </c>
      <c r="N39" s="8">
        <f t="shared" si="25"/>
        <v>3.259355974831385E-2</v>
      </c>
      <c r="O39" s="8">
        <f t="shared" si="25"/>
        <v>3.1715443586664178E-2</v>
      </c>
      <c r="P39"/>
      <c r="Q39" s="8">
        <f t="shared" si="26"/>
        <v>3.3781824908815303E-2</v>
      </c>
      <c r="R39" s="8">
        <f t="shared" si="26"/>
        <v>3.34448475343673E-2</v>
      </c>
      <c r="S39" s="8">
        <f t="shared" si="26"/>
        <v>3.2214785989873859E-2</v>
      </c>
      <c r="T39" s="8">
        <f t="shared" si="26"/>
        <v>2.2486305666214935E-2</v>
      </c>
      <c r="U39"/>
      <c r="V39" s="8">
        <f t="shared" si="27"/>
        <v>2.2346795656741223E-2</v>
      </c>
      <c r="W39" s="8">
        <f t="shared" si="27"/>
        <v>2.4047840144323904E-2</v>
      </c>
      <c r="X39" s="8">
        <f t="shared" si="27"/>
        <v>1.8055847773790237E-2</v>
      </c>
      <c r="Y39" s="8">
        <f t="shared" si="27"/>
        <v>1.3792073454236446E-2</v>
      </c>
      <c r="Z39"/>
      <c r="AA39" s="8">
        <f t="shared" si="27"/>
        <v>2.1177469587483417E-2</v>
      </c>
      <c r="AB39" s="8">
        <f t="shared" si="27"/>
        <v>1.9470971059818022E-2</v>
      </c>
      <c r="AC39" s="8">
        <f t="shared" si="27"/>
        <v>1.763577939592844E-2</v>
      </c>
      <c r="AD39" s="8">
        <f t="shared" si="27"/>
        <v>1.9829759511587015E-2</v>
      </c>
      <c r="AE39"/>
      <c r="AF39" s="8">
        <f t="shared" si="27"/>
        <v>2.4454262234047747E-2</v>
      </c>
      <c r="AG39" s="8">
        <f t="shared" si="27"/>
        <v>1.9873074516580758E-2</v>
      </c>
      <c r="AH39" s="24"/>
      <c r="AI39" s="24"/>
    </row>
    <row r="40" spans="1:35" s="10" customFormat="1" ht="17.25" x14ac:dyDescent="0.3">
      <c r="A40" s="6" t="s">
        <v>17</v>
      </c>
      <c r="C40" s="8">
        <f t="shared" si="23"/>
        <v>2.5000000000000001E-2</v>
      </c>
      <c r="D40" s="8">
        <f t="shared" si="23"/>
        <v>2.8000000000000001E-2</v>
      </c>
      <c r="E40" s="8">
        <f t="shared" si="23"/>
        <v>2.5999999999999999E-2</v>
      </c>
      <c r="F40"/>
      <c r="G40" s="8">
        <f t="shared" si="24"/>
        <v>2.5000000000000001E-2</v>
      </c>
      <c r="H40" s="8">
        <f t="shared" si="24"/>
        <v>3.6718354942848162E-2</v>
      </c>
      <c r="I40" s="8">
        <f t="shared" si="24"/>
        <v>3.1450684248062119E-2</v>
      </c>
      <c r="J40" s="8">
        <f t="shared" si="24"/>
        <v>2.7457254989423738E-2</v>
      </c>
      <c r="K40"/>
      <c r="L40" s="8">
        <f t="shared" si="25"/>
        <v>2.6605050258166816E-2</v>
      </c>
      <c r="M40" s="8">
        <f t="shared" si="25"/>
        <v>2.454001140813843E-2</v>
      </c>
      <c r="N40" s="8">
        <f t="shared" si="25"/>
        <v>2.9146822858381428E-2</v>
      </c>
      <c r="O40" s="8">
        <f t="shared" si="25"/>
        <v>3.4125564513131229E-2</v>
      </c>
      <c r="P40"/>
      <c r="Q40" s="8">
        <f t="shared" si="26"/>
        <v>2.832099309079859E-2</v>
      </c>
      <c r="R40" s="8">
        <f t="shared" si="26"/>
        <v>1.7912089711739246E-2</v>
      </c>
      <c r="S40" s="8">
        <f t="shared" si="26"/>
        <v>1.1513637347900217E-2</v>
      </c>
      <c r="T40" s="8">
        <f t="shared" si="26"/>
        <v>1.4813022125093485E-2</v>
      </c>
      <c r="U40"/>
      <c r="V40" s="8">
        <f t="shared" si="27"/>
        <v>1.9086958092739113E-2</v>
      </c>
      <c r="W40" s="8">
        <f t="shared" si="27"/>
        <v>1.2929167103165433E-2</v>
      </c>
      <c r="X40" s="8">
        <f t="shared" si="27"/>
        <v>9.2927836161022168E-3</v>
      </c>
      <c r="Y40" s="8">
        <f t="shared" si="27"/>
        <v>1.1088360976260011E-2</v>
      </c>
      <c r="Z40"/>
      <c r="AA40" s="8">
        <f t="shared" si="27"/>
        <v>9.8515104913656608E-3</v>
      </c>
      <c r="AB40" s="8">
        <f t="shared" si="27"/>
        <v>1.5578962967261634E-2</v>
      </c>
      <c r="AC40" s="8">
        <f t="shared" si="27"/>
        <v>1.9431481266770464E-2</v>
      </c>
      <c r="AD40" s="8">
        <f t="shared" si="27"/>
        <v>1.0175996703879153E-2</v>
      </c>
      <c r="AE40"/>
      <c r="AF40" s="8">
        <f t="shared" si="27"/>
        <v>1.3491191888871773E-2</v>
      </c>
      <c r="AG40" s="8">
        <f t="shared" si="27"/>
        <v>9.5767514506028637E-3</v>
      </c>
      <c r="AH40" s="24"/>
      <c r="AI40" s="24"/>
    </row>
    <row r="41" spans="1:35" s="10" customFormat="1" ht="17.25" x14ac:dyDescent="0.3">
      <c r="A41" s="23" t="s">
        <v>18</v>
      </c>
      <c r="C41" s="12">
        <f t="shared" si="23"/>
        <v>2.8327149038414403E-2</v>
      </c>
      <c r="D41" s="12">
        <f t="shared" si="23"/>
        <v>2.7705737664774441E-2</v>
      </c>
      <c r="E41" s="12">
        <f t="shared" si="23"/>
        <v>2.9746987113914398E-2</v>
      </c>
      <c r="F41"/>
      <c r="G41" s="12">
        <f t="shared" si="24"/>
        <v>2.7423843724169193E-2</v>
      </c>
      <c r="H41" s="12">
        <f t="shared" si="24"/>
        <v>3.2815471669093307E-2</v>
      </c>
      <c r="I41" s="12">
        <f t="shared" si="24"/>
        <v>3.1195683949960196E-2</v>
      </c>
      <c r="J41" s="12">
        <f t="shared" si="24"/>
        <v>2.8958743834071578E-2</v>
      </c>
      <c r="K41"/>
      <c r="L41" s="12">
        <f t="shared" si="25"/>
        <v>2.8394261747531832E-2</v>
      </c>
      <c r="M41" s="12">
        <f t="shared" si="25"/>
        <v>3.8716984533294432E-2</v>
      </c>
      <c r="N41" s="12">
        <f t="shared" si="25"/>
        <v>4.1837647357401399E-2</v>
      </c>
      <c r="O41" s="12">
        <f t="shared" si="25"/>
        <v>3.8592468292429689E-2</v>
      </c>
      <c r="P41"/>
      <c r="Q41" s="12">
        <f t="shared" si="26"/>
        <v>3.6663972951080613E-2</v>
      </c>
      <c r="R41" s="12">
        <f t="shared" si="26"/>
        <v>3.3554766340509627E-2</v>
      </c>
      <c r="S41" s="12">
        <f t="shared" si="26"/>
        <v>2.922589201029669E-2</v>
      </c>
      <c r="T41" s="12">
        <f t="shared" si="26"/>
        <v>2.8386378150397726E-2</v>
      </c>
      <c r="U41"/>
      <c r="V41" s="12">
        <f t="shared" si="27"/>
        <v>2.9768401685103953E-2</v>
      </c>
      <c r="W41" s="12">
        <f t="shared" si="27"/>
        <v>2.2596374172801387E-2</v>
      </c>
      <c r="X41" s="12">
        <f t="shared" si="27"/>
        <v>1.520719346365236E-2</v>
      </c>
      <c r="Y41" s="12">
        <f t="shared" si="27"/>
        <v>1.2727247479168343E-2</v>
      </c>
      <c r="Z41"/>
      <c r="AA41" s="12">
        <f t="shared" si="27"/>
        <v>1.5722325713172024E-2</v>
      </c>
      <c r="AB41" s="12">
        <f t="shared" si="27"/>
        <v>1.9880949943959843E-2</v>
      </c>
      <c r="AC41" s="12">
        <f t="shared" si="27"/>
        <v>2.1112401087616906E-2</v>
      </c>
      <c r="AD41" s="12">
        <f t="shared" si="27"/>
        <v>2.4552101834191625E-2</v>
      </c>
      <c r="AE41"/>
      <c r="AF41" s="12">
        <f t="shared" si="27"/>
        <v>2.6432316742308431E-2</v>
      </c>
      <c r="AG41" s="12">
        <f t="shared" si="27"/>
        <v>2.4801724784313559E-2</v>
      </c>
      <c r="AH41" s="24"/>
      <c r="AI41" s="24"/>
    </row>
    <row r="42" spans="1:35" x14ac:dyDescent="0.25">
      <c r="A42" s="40" t="s">
        <v>71</v>
      </c>
    </row>
    <row r="43" spans="1:35" ht="18.75" x14ac:dyDescent="0.25">
      <c r="A43" s="2" t="s">
        <v>27</v>
      </c>
      <c r="C43" s="41" t="s">
        <v>59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</row>
    <row r="44" spans="1:35" s="10" customFormat="1" ht="18.75" x14ac:dyDescent="0.3">
      <c r="A44" s="2" t="s">
        <v>46</v>
      </c>
      <c r="C44" s="41" t="s">
        <v>47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</row>
    <row r="45" spans="1:35" s="10" customFormat="1" ht="18.75" x14ac:dyDescent="0.3">
      <c r="A45" s="2" t="s">
        <v>2</v>
      </c>
      <c r="C45" s="2" t="s">
        <v>3</v>
      </c>
      <c r="D45" s="2" t="s">
        <v>13</v>
      </c>
      <c r="E45" s="2" t="s">
        <v>5</v>
      </c>
      <c r="F45" s="2"/>
      <c r="G45" s="2" t="s">
        <v>6</v>
      </c>
      <c r="H45" s="2" t="s">
        <v>28</v>
      </c>
      <c r="I45" s="2" t="s">
        <v>29</v>
      </c>
      <c r="J45" s="2" t="s">
        <v>30</v>
      </c>
      <c r="K45" s="2"/>
      <c r="L45" s="2" t="s">
        <v>31</v>
      </c>
      <c r="M45" s="2" t="s">
        <v>32</v>
      </c>
      <c r="N45" s="2" t="s">
        <v>33</v>
      </c>
      <c r="O45" s="2" t="s">
        <v>34</v>
      </c>
      <c r="P45" s="2"/>
      <c r="Q45" s="2" t="s">
        <v>35</v>
      </c>
      <c r="R45" s="2" t="s">
        <v>36</v>
      </c>
      <c r="S45" s="2" t="s">
        <v>37</v>
      </c>
      <c r="T45" s="2" t="s">
        <v>38</v>
      </c>
      <c r="U45" s="2"/>
      <c r="V45" s="2" t="s">
        <v>39</v>
      </c>
      <c r="W45" s="2" t="s">
        <v>60</v>
      </c>
      <c r="X45" s="2" t="s">
        <v>61</v>
      </c>
      <c r="Y45" s="2" t="s">
        <v>62</v>
      </c>
      <c r="Z45" s="2"/>
      <c r="AA45" s="2" t="s">
        <v>63</v>
      </c>
      <c r="AB45" s="2" t="s">
        <v>64</v>
      </c>
      <c r="AC45" s="2" t="s">
        <v>65</v>
      </c>
      <c r="AD45" s="2" t="s">
        <v>66</v>
      </c>
      <c r="AE45" s="2"/>
      <c r="AF45" s="2" t="s">
        <v>67</v>
      </c>
      <c r="AG45" s="2" t="s">
        <v>68</v>
      </c>
      <c r="AH45" s="2" t="s">
        <v>69</v>
      </c>
      <c r="AI45" s="2" t="s">
        <v>70</v>
      </c>
    </row>
    <row r="46" spans="1:35" s="10" customFormat="1" ht="17.25" x14ac:dyDescent="0.3">
      <c r="A46" s="3" t="s">
        <v>14</v>
      </c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s="10" customFormat="1" ht="17.25" x14ac:dyDescent="0.3">
      <c r="A47" s="6" t="s">
        <v>15</v>
      </c>
      <c r="C47"/>
      <c r="D47"/>
      <c r="E47"/>
      <c r="F47"/>
      <c r="G47"/>
      <c r="H47" s="27">
        <f t="shared" ref="H47:J50" si="28">SUM(H56,H65)</f>
        <v>10.61</v>
      </c>
      <c r="I47" s="27">
        <f t="shared" si="28"/>
        <v>10.81</v>
      </c>
      <c r="J47" s="27">
        <f t="shared" si="28"/>
        <v>10.59</v>
      </c>
      <c r="K47"/>
      <c r="L47" s="27">
        <f t="shared" ref="L47:O50" si="29">SUM(L56,L65)</f>
        <v>10.65</v>
      </c>
      <c r="M47" s="27">
        <f t="shared" si="29"/>
        <v>10.3</v>
      </c>
      <c r="N47" s="27">
        <f t="shared" si="29"/>
        <v>10.74</v>
      </c>
      <c r="O47" s="27">
        <f t="shared" si="29"/>
        <v>10.58</v>
      </c>
      <c r="P47"/>
      <c r="Q47" s="25"/>
      <c r="R47" s="25"/>
      <c r="S47" s="25"/>
      <c r="T47" s="25"/>
      <c r="U47"/>
      <c r="V47" s="25"/>
      <c r="W47" s="25"/>
      <c r="X47" s="25"/>
      <c r="Y47" s="25"/>
      <c r="Z47"/>
      <c r="AA47" s="25"/>
      <c r="AB47" s="25"/>
      <c r="AC47" s="25"/>
      <c r="AD47" s="25"/>
      <c r="AE47"/>
      <c r="AF47" s="25"/>
      <c r="AG47" s="25"/>
      <c r="AH47" s="25"/>
      <c r="AI47" s="25"/>
    </row>
    <row r="48" spans="1:35" s="10" customFormat="1" ht="17.25" x14ac:dyDescent="0.3">
      <c r="A48" s="6" t="s">
        <v>16</v>
      </c>
      <c r="C48"/>
      <c r="D48"/>
      <c r="E48"/>
      <c r="F48"/>
      <c r="G48"/>
      <c r="H48" s="27">
        <f t="shared" si="28"/>
        <v>14.07</v>
      </c>
      <c r="I48" s="27">
        <f t="shared" si="28"/>
        <v>14.95</v>
      </c>
      <c r="J48" s="27">
        <f t="shared" si="28"/>
        <v>13.52</v>
      </c>
      <c r="K48"/>
      <c r="L48" s="27">
        <f t="shared" si="29"/>
        <v>14.65</v>
      </c>
      <c r="M48" s="27">
        <f t="shared" si="29"/>
        <v>13.91</v>
      </c>
      <c r="N48" s="27">
        <f t="shared" si="29"/>
        <v>13.31</v>
      </c>
      <c r="O48" s="27">
        <f t="shared" si="29"/>
        <v>13.41</v>
      </c>
      <c r="P48"/>
      <c r="Q48" s="25"/>
      <c r="R48" s="25"/>
      <c r="S48" s="25"/>
      <c r="T48" s="25"/>
      <c r="U48"/>
      <c r="V48" s="25"/>
      <c r="W48" s="25"/>
      <c r="X48" s="25"/>
      <c r="Y48" s="25"/>
      <c r="Z48"/>
      <c r="AA48" s="25"/>
      <c r="AB48" s="25"/>
      <c r="AC48" s="25"/>
      <c r="AD48" s="25"/>
      <c r="AE48"/>
      <c r="AF48" s="25"/>
      <c r="AG48" s="25"/>
      <c r="AH48" s="25"/>
      <c r="AI48" s="25"/>
    </row>
    <row r="49" spans="1:35" s="10" customFormat="1" ht="17.25" x14ac:dyDescent="0.3">
      <c r="A49" s="6" t="s">
        <v>17</v>
      </c>
      <c r="C49"/>
      <c r="D49"/>
      <c r="E49"/>
      <c r="F49"/>
      <c r="G49"/>
      <c r="H49" s="27">
        <f t="shared" si="28"/>
        <v>9.6</v>
      </c>
      <c r="I49" s="27">
        <f t="shared" si="28"/>
        <v>10.82</v>
      </c>
      <c r="J49" s="27">
        <f t="shared" si="28"/>
        <v>10.9</v>
      </c>
      <c r="K49"/>
      <c r="L49" s="27">
        <f t="shared" si="29"/>
        <v>8.83</v>
      </c>
      <c r="M49" s="27">
        <f t="shared" si="29"/>
        <v>12.49</v>
      </c>
      <c r="N49" s="27">
        <f t="shared" si="29"/>
        <v>10.54</v>
      </c>
      <c r="O49" s="27">
        <f t="shared" si="29"/>
        <v>12.02</v>
      </c>
      <c r="P49"/>
      <c r="Q49" s="25"/>
      <c r="R49" s="25"/>
      <c r="S49" s="25"/>
      <c r="T49" s="25"/>
      <c r="U49"/>
      <c r="V49" s="25"/>
      <c r="W49" s="25"/>
      <c r="X49" s="25"/>
      <c r="Y49" s="25"/>
      <c r="Z49"/>
      <c r="AA49" s="25"/>
      <c r="AB49" s="25"/>
      <c r="AC49" s="25"/>
      <c r="AD49" s="25"/>
      <c r="AE49"/>
      <c r="AF49" s="25"/>
      <c r="AG49" s="25"/>
      <c r="AH49" s="25"/>
      <c r="AI49" s="25"/>
    </row>
    <row r="50" spans="1:35" s="10" customFormat="1" ht="17.25" x14ac:dyDescent="0.3">
      <c r="A50" s="23" t="s">
        <v>18</v>
      </c>
      <c r="C50" s="28">
        <f>SUM(C59,C68)</f>
        <v>10.120000000000001</v>
      </c>
      <c r="D50" s="28">
        <f>SUM(D59,D68)</f>
        <v>10.3</v>
      </c>
      <c r="E50" s="28">
        <f>SUM(E59,E68)</f>
        <v>10.73</v>
      </c>
      <c r="F50"/>
      <c r="G50" s="28">
        <f>SUM(G59,G68)</f>
        <v>10.7</v>
      </c>
      <c r="H50" s="28">
        <f t="shared" si="28"/>
        <v>10.77</v>
      </c>
      <c r="I50" s="28">
        <f t="shared" si="28"/>
        <v>11.1</v>
      </c>
      <c r="J50" s="28">
        <f t="shared" si="28"/>
        <v>11.11</v>
      </c>
      <c r="K50"/>
      <c r="L50" s="28">
        <f t="shared" si="29"/>
        <v>10.85</v>
      </c>
      <c r="M50" s="28">
        <f t="shared" si="29"/>
        <v>11.05</v>
      </c>
      <c r="N50" s="28">
        <f t="shared" si="29"/>
        <v>11.2</v>
      </c>
      <c r="O50" s="28">
        <f t="shared" si="29"/>
        <v>11.29</v>
      </c>
      <c r="P50"/>
      <c r="Q50" s="26"/>
      <c r="R50" s="26"/>
      <c r="S50" s="26"/>
      <c r="T50" s="26"/>
      <c r="U50"/>
      <c r="V50" s="26"/>
      <c r="W50" s="26"/>
      <c r="X50" s="26"/>
      <c r="Y50" s="26"/>
      <c r="Z50"/>
      <c r="AA50" s="26"/>
      <c r="AB50" s="26"/>
      <c r="AC50" s="26"/>
      <c r="AD50" s="26"/>
      <c r="AE50"/>
      <c r="AF50" s="26"/>
      <c r="AG50" s="26"/>
      <c r="AH50" s="26"/>
      <c r="AI50" s="26"/>
    </row>
    <row r="51" spans="1:35" x14ac:dyDescent="0.25">
      <c r="A51" s="40" t="s">
        <v>71</v>
      </c>
    </row>
    <row r="52" spans="1:35" ht="18.75" x14ac:dyDescent="0.25">
      <c r="A52" s="2" t="s">
        <v>27</v>
      </c>
      <c r="C52" s="41" t="s">
        <v>59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</row>
    <row r="53" spans="1:35" s="10" customFormat="1" ht="18.75" x14ac:dyDescent="0.3">
      <c r="A53" s="2" t="s">
        <v>48</v>
      </c>
      <c r="C53" s="41" t="s">
        <v>49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</row>
    <row r="54" spans="1:35" s="10" customFormat="1" ht="18.75" x14ac:dyDescent="0.3">
      <c r="A54" s="2" t="s">
        <v>2</v>
      </c>
      <c r="C54" s="2" t="s">
        <v>3</v>
      </c>
      <c r="D54" s="2" t="s">
        <v>13</v>
      </c>
      <c r="E54" s="2" t="s">
        <v>5</v>
      </c>
      <c r="F54" s="2"/>
      <c r="G54" s="2" t="s">
        <v>6</v>
      </c>
      <c r="H54" s="2" t="s">
        <v>28</v>
      </c>
      <c r="I54" s="2" t="s">
        <v>29</v>
      </c>
      <c r="J54" s="2" t="s">
        <v>30</v>
      </c>
      <c r="K54" s="2"/>
      <c r="L54" s="2" t="s">
        <v>31</v>
      </c>
      <c r="M54" s="2" t="s">
        <v>32</v>
      </c>
      <c r="N54" s="2" t="s">
        <v>33</v>
      </c>
      <c r="O54" s="2" t="s">
        <v>34</v>
      </c>
      <c r="P54" s="2"/>
      <c r="Q54" s="2" t="s">
        <v>35</v>
      </c>
      <c r="R54" s="2" t="s">
        <v>36</v>
      </c>
      <c r="S54" s="2" t="s">
        <v>37</v>
      </c>
      <c r="T54" s="2" t="s">
        <v>38</v>
      </c>
      <c r="U54" s="2"/>
      <c r="V54" s="2" t="s">
        <v>39</v>
      </c>
      <c r="W54" s="2" t="s">
        <v>60</v>
      </c>
      <c r="X54" s="2" t="s">
        <v>61</v>
      </c>
      <c r="Y54" s="2" t="s">
        <v>62</v>
      </c>
      <c r="Z54" s="2"/>
      <c r="AA54" s="2" t="s">
        <v>63</v>
      </c>
      <c r="AB54" s="2" t="s">
        <v>64</v>
      </c>
      <c r="AC54" s="2" t="s">
        <v>65</v>
      </c>
      <c r="AD54" s="2" t="s">
        <v>66</v>
      </c>
      <c r="AE54" s="2"/>
      <c r="AF54" s="2" t="s">
        <v>67</v>
      </c>
      <c r="AG54" s="2" t="s">
        <v>68</v>
      </c>
      <c r="AH54" s="2" t="s">
        <v>69</v>
      </c>
      <c r="AI54" s="2" t="s">
        <v>70</v>
      </c>
    </row>
    <row r="55" spans="1:35" s="10" customFormat="1" ht="17.25" x14ac:dyDescent="0.3">
      <c r="A55" s="3" t="s">
        <v>14</v>
      </c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s="10" customFormat="1" ht="17.25" x14ac:dyDescent="0.3">
      <c r="A56" s="6" t="s">
        <v>15</v>
      </c>
      <c r="C56"/>
      <c r="D56"/>
      <c r="E56"/>
      <c r="F56"/>
      <c r="G56"/>
      <c r="H56" s="29">
        <v>7.16</v>
      </c>
      <c r="I56" s="29">
        <v>7.34</v>
      </c>
      <c r="J56" s="29">
        <v>7.18</v>
      </c>
      <c r="K56"/>
      <c r="L56" s="29">
        <v>7.25</v>
      </c>
      <c r="M56" s="29">
        <v>6.98</v>
      </c>
      <c r="N56" s="29">
        <v>7.32</v>
      </c>
      <c r="O56" s="29">
        <v>7.12</v>
      </c>
      <c r="P56"/>
      <c r="Q56" s="29">
        <v>7.05</v>
      </c>
      <c r="R56" s="29">
        <v>7.24</v>
      </c>
      <c r="S56" s="29">
        <v>7.47</v>
      </c>
      <c r="T56" s="29">
        <v>7.36</v>
      </c>
      <c r="U56"/>
      <c r="V56" s="29">
        <v>7.94</v>
      </c>
      <c r="W56" s="29">
        <v>7.94</v>
      </c>
      <c r="X56" s="29">
        <v>8.83</v>
      </c>
      <c r="Y56" s="29">
        <v>9.31</v>
      </c>
      <c r="Z56"/>
      <c r="AA56" s="29">
        <v>8.81</v>
      </c>
      <c r="AB56" s="29">
        <v>9.02</v>
      </c>
      <c r="AC56" s="29">
        <v>9.68</v>
      </c>
      <c r="AD56" s="29">
        <v>10.28</v>
      </c>
      <c r="AE56"/>
      <c r="AF56" s="29">
        <v>9.61</v>
      </c>
      <c r="AG56" s="29">
        <v>9.4700000000000006</v>
      </c>
      <c r="AH56" s="24"/>
      <c r="AI56" s="24"/>
    </row>
    <row r="57" spans="1:35" s="10" customFormat="1" ht="17.25" x14ac:dyDescent="0.3">
      <c r="A57" s="6" t="s">
        <v>16</v>
      </c>
      <c r="C57"/>
      <c r="D57"/>
      <c r="E57"/>
      <c r="F57"/>
      <c r="G57"/>
      <c r="H57" s="29">
        <v>9.6300000000000008</v>
      </c>
      <c r="I57" s="29">
        <v>10.220000000000001</v>
      </c>
      <c r="J57" s="29">
        <v>8.9700000000000006</v>
      </c>
      <c r="K57"/>
      <c r="L57" s="29">
        <v>9.85</v>
      </c>
      <c r="M57" s="29">
        <v>9.34</v>
      </c>
      <c r="N57" s="29">
        <v>9.08</v>
      </c>
      <c r="O57" s="29">
        <v>9.11</v>
      </c>
      <c r="P57"/>
      <c r="Q57" s="29">
        <v>9.23</v>
      </c>
      <c r="R57" s="29">
        <v>9</v>
      </c>
      <c r="S57" s="29">
        <v>9.1199999999999992</v>
      </c>
      <c r="T57" s="29">
        <v>9.07</v>
      </c>
      <c r="U57"/>
      <c r="V57" s="29">
        <v>10.43</v>
      </c>
      <c r="W57" s="29">
        <v>10.43</v>
      </c>
      <c r="X57" s="29">
        <v>11.7</v>
      </c>
      <c r="Y57" s="29">
        <v>11.5</v>
      </c>
      <c r="Z57"/>
      <c r="AA57" s="29">
        <v>11.49</v>
      </c>
      <c r="AB57" s="29">
        <v>11.36</v>
      </c>
      <c r="AC57" s="29">
        <v>10.87</v>
      </c>
      <c r="AD57" s="29">
        <v>10.76</v>
      </c>
      <c r="AE57"/>
      <c r="AF57" s="29">
        <v>11.74</v>
      </c>
      <c r="AG57" s="29">
        <v>12.77</v>
      </c>
      <c r="AH57" s="24"/>
      <c r="AI57" s="24"/>
    </row>
    <row r="58" spans="1:35" s="10" customFormat="1" ht="17.25" x14ac:dyDescent="0.3">
      <c r="A58" s="6" t="s">
        <v>17</v>
      </c>
      <c r="C58"/>
      <c r="D58"/>
      <c r="E58"/>
      <c r="F58"/>
      <c r="G58"/>
      <c r="H58" s="29">
        <v>6.7</v>
      </c>
      <c r="I58" s="29">
        <v>7.62</v>
      </c>
      <c r="J58" s="29">
        <v>7.2</v>
      </c>
      <c r="K58"/>
      <c r="L58" s="29">
        <v>6.5</v>
      </c>
      <c r="M58" s="29">
        <v>8.58</v>
      </c>
      <c r="N58" s="29">
        <v>7.27</v>
      </c>
      <c r="O58" s="29">
        <v>8.49</v>
      </c>
      <c r="P58"/>
      <c r="Q58" s="29">
        <v>8.73</v>
      </c>
      <c r="R58" s="29">
        <v>8.8000000000000007</v>
      </c>
      <c r="S58" s="29">
        <v>8.73</v>
      </c>
      <c r="T58" s="29">
        <v>8.8000000000000007</v>
      </c>
      <c r="U58"/>
      <c r="V58" s="29">
        <v>7.57</v>
      </c>
      <c r="W58" s="29">
        <v>7.57</v>
      </c>
      <c r="X58" s="29">
        <v>11.79</v>
      </c>
      <c r="Y58" s="29">
        <v>11.38</v>
      </c>
      <c r="Z58"/>
      <c r="AA58" s="29">
        <v>11.99</v>
      </c>
      <c r="AB58" s="29">
        <v>10.45</v>
      </c>
      <c r="AC58" s="29">
        <v>11.14</v>
      </c>
      <c r="AD58" s="29">
        <v>13.4</v>
      </c>
      <c r="AE58"/>
      <c r="AF58" s="29">
        <v>12.56</v>
      </c>
      <c r="AG58" s="29">
        <v>12.99</v>
      </c>
      <c r="AH58" s="24"/>
      <c r="AI58" s="24"/>
    </row>
    <row r="59" spans="1:35" s="10" customFormat="1" ht="17.25" x14ac:dyDescent="0.3">
      <c r="A59" s="23" t="s">
        <v>18</v>
      </c>
      <c r="C59" s="30">
        <v>6.9</v>
      </c>
      <c r="D59" s="30">
        <v>7.01</v>
      </c>
      <c r="E59" s="30">
        <v>7.34</v>
      </c>
      <c r="F59"/>
      <c r="G59" s="30">
        <v>7.3</v>
      </c>
      <c r="H59" s="30">
        <v>7.32</v>
      </c>
      <c r="I59" s="30">
        <v>7.57</v>
      </c>
      <c r="J59" s="30">
        <v>7.5</v>
      </c>
      <c r="K59"/>
      <c r="L59" s="30">
        <v>7.4</v>
      </c>
      <c r="M59" s="30">
        <v>7.48</v>
      </c>
      <c r="N59" s="30">
        <v>7.64</v>
      </c>
      <c r="O59" s="30">
        <v>7.65</v>
      </c>
      <c r="P59"/>
      <c r="Q59" s="30">
        <v>7.73</v>
      </c>
      <c r="R59" s="30">
        <v>7.85</v>
      </c>
      <c r="S59" s="30">
        <v>8.02</v>
      </c>
      <c r="T59" s="30">
        <v>7.95</v>
      </c>
      <c r="U59"/>
      <c r="V59" s="30">
        <v>8.33</v>
      </c>
      <c r="W59" s="30">
        <v>8.9499999999999993</v>
      </c>
      <c r="X59" s="30">
        <v>9.75</v>
      </c>
      <c r="Y59" s="30">
        <v>10.18</v>
      </c>
      <c r="Z59"/>
      <c r="AA59" s="30">
        <v>10.039999999999999</v>
      </c>
      <c r="AB59" s="30">
        <v>9.75</v>
      </c>
      <c r="AC59" s="30">
        <v>10.18</v>
      </c>
      <c r="AD59" s="30">
        <v>10.62</v>
      </c>
      <c r="AE59"/>
      <c r="AF59" s="30">
        <v>10.31</v>
      </c>
      <c r="AG59" s="30">
        <v>10.199999999999999</v>
      </c>
      <c r="AH59" s="24"/>
      <c r="AI59" s="24"/>
    </row>
    <row r="60" spans="1:35" x14ac:dyDescent="0.25">
      <c r="A60" s="40" t="s">
        <v>71</v>
      </c>
    </row>
    <row r="61" spans="1:35" ht="18.75" x14ac:dyDescent="0.25">
      <c r="A61" s="2" t="s">
        <v>27</v>
      </c>
      <c r="C61" s="41" t="s">
        <v>59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</row>
    <row r="62" spans="1:35" s="10" customFormat="1" ht="18.75" x14ac:dyDescent="0.3">
      <c r="A62" s="2" t="s">
        <v>50</v>
      </c>
      <c r="C62" s="41" t="s">
        <v>51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</row>
    <row r="63" spans="1:35" s="10" customFormat="1" ht="18.75" x14ac:dyDescent="0.3">
      <c r="A63" s="2" t="s">
        <v>2</v>
      </c>
      <c r="C63" s="2" t="s">
        <v>3</v>
      </c>
      <c r="D63" s="2" t="s">
        <v>13</v>
      </c>
      <c r="E63" s="2" t="s">
        <v>5</v>
      </c>
      <c r="F63" s="2"/>
      <c r="G63" s="2" t="s">
        <v>6</v>
      </c>
      <c r="H63" s="2" t="s">
        <v>28</v>
      </c>
      <c r="I63" s="2" t="s">
        <v>29</v>
      </c>
      <c r="J63" s="2" t="s">
        <v>30</v>
      </c>
      <c r="K63" s="2"/>
      <c r="L63" s="2" t="s">
        <v>31</v>
      </c>
      <c r="M63" s="2" t="s">
        <v>32</v>
      </c>
      <c r="N63" s="2" t="s">
        <v>33</v>
      </c>
      <c r="O63" s="2" t="s">
        <v>34</v>
      </c>
      <c r="P63" s="2"/>
      <c r="Q63" s="2" t="s">
        <v>35</v>
      </c>
      <c r="R63" s="2" t="s">
        <v>36</v>
      </c>
      <c r="S63" s="2" t="s">
        <v>37</v>
      </c>
      <c r="T63" s="2" t="s">
        <v>38</v>
      </c>
      <c r="U63" s="2"/>
      <c r="V63" s="2" t="s">
        <v>39</v>
      </c>
      <c r="W63" s="2" t="s">
        <v>60</v>
      </c>
      <c r="X63" s="2" t="s">
        <v>61</v>
      </c>
      <c r="Y63" s="2" t="s">
        <v>62</v>
      </c>
      <c r="Z63" s="2"/>
      <c r="AA63" s="2" t="s">
        <v>63</v>
      </c>
      <c r="AB63" s="2" t="s">
        <v>64</v>
      </c>
      <c r="AC63" s="2" t="s">
        <v>65</v>
      </c>
      <c r="AD63" s="2" t="s">
        <v>66</v>
      </c>
      <c r="AE63" s="2"/>
      <c r="AF63" s="2" t="s">
        <v>67</v>
      </c>
      <c r="AG63" s="2" t="s">
        <v>68</v>
      </c>
      <c r="AH63" s="2" t="s">
        <v>69</v>
      </c>
      <c r="AI63" s="2" t="s">
        <v>70</v>
      </c>
    </row>
    <row r="64" spans="1:35" s="10" customFormat="1" ht="17.25" x14ac:dyDescent="0.3">
      <c r="A64" s="3" t="s">
        <v>14</v>
      </c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47" s="10" customFormat="1" ht="17.25" x14ac:dyDescent="0.3">
      <c r="A65" s="6" t="s">
        <v>15</v>
      </c>
      <c r="C65"/>
      <c r="D65"/>
      <c r="E65"/>
      <c r="F65"/>
      <c r="G65"/>
      <c r="H65" s="29">
        <v>3.4499999999999993</v>
      </c>
      <c r="I65" s="29">
        <v>3.4700000000000006</v>
      </c>
      <c r="J65" s="29">
        <v>3.41</v>
      </c>
      <c r="K65"/>
      <c r="L65" s="29">
        <v>3.4000000000000004</v>
      </c>
      <c r="M65" s="29">
        <v>3.3200000000000003</v>
      </c>
      <c r="N65" s="29">
        <v>3.42</v>
      </c>
      <c r="O65" s="29">
        <v>3.46</v>
      </c>
      <c r="P65"/>
      <c r="Q65" s="25"/>
      <c r="R65" s="25"/>
      <c r="S65" s="25"/>
      <c r="T65" s="25"/>
      <c r="U65"/>
      <c r="V65" s="25"/>
      <c r="W65" s="25"/>
      <c r="X65" s="25"/>
      <c r="Y65" s="25"/>
      <c r="Z65"/>
      <c r="AA65" s="25"/>
      <c r="AB65" s="25"/>
      <c r="AC65" s="25"/>
      <c r="AD65" s="25"/>
      <c r="AE65"/>
      <c r="AF65" s="25"/>
      <c r="AG65" s="25"/>
      <c r="AH65" s="25"/>
      <c r="AI65" s="25"/>
    </row>
    <row r="66" spans="1:47" s="10" customFormat="1" ht="17.25" x14ac:dyDescent="0.3">
      <c r="A66" s="6" t="s">
        <v>16</v>
      </c>
      <c r="C66"/>
      <c r="D66"/>
      <c r="E66"/>
      <c r="F66"/>
      <c r="G66"/>
      <c r="H66" s="29">
        <v>4.4399999999999995</v>
      </c>
      <c r="I66" s="29">
        <v>4.7299999999999986</v>
      </c>
      <c r="J66" s="29">
        <v>4.5499999999999989</v>
      </c>
      <c r="K66"/>
      <c r="L66" s="29">
        <v>4.8000000000000007</v>
      </c>
      <c r="M66" s="29">
        <v>4.57</v>
      </c>
      <c r="N66" s="29">
        <v>4.2300000000000004</v>
      </c>
      <c r="O66" s="29">
        <v>4.3000000000000007</v>
      </c>
      <c r="P66"/>
      <c r="Q66" s="25"/>
      <c r="R66" s="25"/>
      <c r="S66" s="25"/>
      <c r="T66" s="25"/>
      <c r="U66"/>
      <c r="V66" s="25"/>
      <c r="W66" s="25"/>
      <c r="X66" s="25"/>
      <c r="Y66" s="25"/>
      <c r="Z66"/>
      <c r="AA66" s="25"/>
      <c r="AB66" s="25"/>
      <c r="AC66" s="25"/>
      <c r="AD66" s="25"/>
      <c r="AE66"/>
      <c r="AF66" s="25"/>
      <c r="AG66" s="25"/>
      <c r="AH66" s="25"/>
      <c r="AI66" s="25"/>
    </row>
    <row r="67" spans="1:47" s="10" customFormat="1" ht="17.25" x14ac:dyDescent="0.3">
      <c r="A67" s="6" t="s">
        <v>17</v>
      </c>
      <c r="C67"/>
      <c r="D67"/>
      <c r="E67"/>
      <c r="F67"/>
      <c r="G67"/>
      <c r="H67" s="29">
        <v>2.8999999999999995</v>
      </c>
      <c r="I67" s="29">
        <v>3.2</v>
      </c>
      <c r="J67" s="29">
        <v>3.7</v>
      </c>
      <c r="K67"/>
      <c r="L67" s="29">
        <v>2.33</v>
      </c>
      <c r="M67" s="29">
        <v>3.91</v>
      </c>
      <c r="N67" s="29">
        <v>3.2699999999999996</v>
      </c>
      <c r="O67" s="29">
        <v>3.5299999999999994</v>
      </c>
      <c r="P67"/>
      <c r="Q67" s="25"/>
      <c r="R67" s="25"/>
      <c r="S67" s="25"/>
      <c r="T67" s="25"/>
      <c r="U67"/>
      <c r="V67" s="25"/>
      <c r="W67" s="25"/>
      <c r="X67" s="25"/>
      <c r="Y67" s="25"/>
      <c r="Z67"/>
      <c r="AA67" s="25"/>
      <c r="AB67" s="25"/>
      <c r="AC67" s="25"/>
      <c r="AD67" s="25"/>
      <c r="AE67"/>
      <c r="AF67" s="25"/>
      <c r="AG67" s="25"/>
      <c r="AH67" s="25"/>
      <c r="AI67" s="25"/>
    </row>
    <row r="68" spans="1:47" s="10" customFormat="1" ht="17.25" x14ac:dyDescent="0.3">
      <c r="A68" s="23" t="s">
        <v>18</v>
      </c>
      <c r="C68" s="30">
        <v>3.22</v>
      </c>
      <c r="D68" s="30">
        <v>3.29</v>
      </c>
      <c r="E68" s="30">
        <v>3.39</v>
      </c>
      <c r="F68"/>
      <c r="G68" s="30">
        <v>3.4</v>
      </c>
      <c r="H68" s="30">
        <v>3.4499999999999993</v>
      </c>
      <c r="I68" s="30">
        <v>3.5299999999999994</v>
      </c>
      <c r="J68" s="30">
        <v>3.6099999999999994</v>
      </c>
      <c r="K68"/>
      <c r="L68" s="30">
        <v>3.4499999999999993</v>
      </c>
      <c r="M68" s="30">
        <v>3.5700000000000003</v>
      </c>
      <c r="N68" s="30">
        <v>3.5599999999999996</v>
      </c>
      <c r="O68" s="30">
        <v>3.6399999999999988</v>
      </c>
      <c r="P68"/>
      <c r="Q68" s="26"/>
      <c r="R68" s="26"/>
      <c r="S68" s="26"/>
      <c r="T68" s="26"/>
      <c r="U68"/>
      <c r="V68" s="26"/>
      <c r="W68" s="26"/>
      <c r="X68" s="26"/>
      <c r="Y68" s="26"/>
      <c r="Z68"/>
      <c r="AA68" s="26"/>
      <c r="AB68" s="26"/>
      <c r="AC68" s="26"/>
      <c r="AD68" s="26"/>
      <c r="AE68"/>
      <c r="AF68" s="26"/>
      <c r="AG68" s="26"/>
      <c r="AH68" s="26"/>
      <c r="AI68" s="26"/>
    </row>
    <row r="69" spans="1:47" x14ac:dyDescent="0.25">
      <c r="A69" s="40" t="s">
        <v>71</v>
      </c>
    </row>
    <row r="70" spans="1:47" ht="21" x14ac:dyDescent="0.25">
      <c r="A70" s="1" t="s">
        <v>52</v>
      </c>
      <c r="C70" s="4"/>
      <c r="D70" s="4"/>
      <c r="E70" s="4"/>
      <c r="F70" s="4"/>
      <c r="G70" s="4"/>
      <c r="H70" s="4"/>
      <c r="I70" s="4"/>
      <c r="J70" s="4"/>
      <c r="K70" s="2"/>
      <c r="L70" s="4"/>
      <c r="M70" s="4"/>
      <c r="N70" s="4"/>
      <c r="O70" s="4"/>
      <c r="P70" s="2"/>
      <c r="Q70" s="4"/>
      <c r="R70" s="4"/>
      <c r="S70" s="4"/>
      <c r="T70" s="4"/>
      <c r="U70" s="2"/>
      <c r="V70" s="4"/>
      <c r="W70" s="4"/>
      <c r="X70" s="4"/>
      <c r="Y70" s="4"/>
      <c r="Z70" s="2"/>
      <c r="AA70" s="4"/>
      <c r="AB70" s="4"/>
      <c r="AC70" s="4"/>
      <c r="AD70" s="4"/>
      <c r="AE70" s="2"/>
      <c r="AF70" s="4"/>
      <c r="AG70" s="4"/>
      <c r="AH70" s="4"/>
      <c r="AI70" s="4"/>
    </row>
    <row r="71" spans="1:47" ht="18.75" x14ac:dyDescent="0.25">
      <c r="A71" s="2" t="s">
        <v>27</v>
      </c>
      <c r="C71" s="41" t="s">
        <v>59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</row>
    <row r="72" spans="1:47" ht="18.75" x14ac:dyDescent="0.25">
      <c r="A72" s="2" t="s">
        <v>53</v>
      </c>
      <c r="C72" s="41" t="s">
        <v>54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</row>
    <row r="73" spans="1:47" s="10" customFormat="1" ht="18.75" x14ac:dyDescent="0.3">
      <c r="A73" s="2" t="s">
        <v>2</v>
      </c>
      <c r="C73" s="2" t="s">
        <v>3</v>
      </c>
      <c r="D73" s="2" t="s">
        <v>13</v>
      </c>
      <c r="E73" s="2" t="s">
        <v>5</v>
      </c>
      <c r="F73" s="2"/>
      <c r="G73" s="2" t="s">
        <v>6</v>
      </c>
      <c r="H73" s="2" t="s">
        <v>28</v>
      </c>
      <c r="I73" s="2" t="s">
        <v>29</v>
      </c>
      <c r="J73" s="2" t="s">
        <v>30</v>
      </c>
      <c r="K73" s="2"/>
      <c r="L73" s="2" t="s">
        <v>31</v>
      </c>
      <c r="M73" s="2" t="s">
        <v>32</v>
      </c>
      <c r="N73" s="2" t="s">
        <v>33</v>
      </c>
      <c r="O73" s="2" t="s">
        <v>34</v>
      </c>
      <c r="P73" s="2"/>
      <c r="Q73" s="2" t="s">
        <v>35</v>
      </c>
      <c r="R73" s="2" t="s">
        <v>36</v>
      </c>
      <c r="S73" s="2" t="s">
        <v>37</v>
      </c>
      <c r="T73" s="2" t="s">
        <v>38</v>
      </c>
      <c r="U73" s="2"/>
      <c r="V73" s="2" t="s">
        <v>39</v>
      </c>
      <c r="W73" s="2" t="s">
        <v>60</v>
      </c>
      <c r="X73" s="2" t="s">
        <v>61</v>
      </c>
      <c r="Y73" s="2" t="s">
        <v>62</v>
      </c>
      <c r="Z73" s="2"/>
      <c r="AA73" s="2" t="s">
        <v>63</v>
      </c>
      <c r="AB73" s="2" t="s">
        <v>64</v>
      </c>
      <c r="AC73" s="2" t="s">
        <v>65</v>
      </c>
      <c r="AD73" s="2" t="s">
        <v>66</v>
      </c>
      <c r="AE73" s="2"/>
      <c r="AF73" s="2" t="s">
        <v>67</v>
      </c>
      <c r="AG73" s="2" t="s">
        <v>68</v>
      </c>
      <c r="AH73" s="2" t="s">
        <v>69</v>
      </c>
      <c r="AI73" s="2" t="s">
        <v>70</v>
      </c>
    </row>
    <row r="75" spans="1:47" x14ac:dyDescent="0.25">
      <c r="A75" s="31" t="s">
        <v>15</v>
      </c>
      <c r="C75" s="43"/>
      <c r="D75" s="43"/>
      <c r="E75" s="43"/>
      <c r="F75" s="43"/>
      <c r="G75" s="43"/>
      <c r="H75" s="32">
        <v>0</v>
      </c>
      <c r="I75" s="32">
        <v>0</v>
      </c>
      <c r="J75" s="32">
        <v>147900</v>
      </c>
      <c r="K75" s="43"/>
      <c r="L75" s="32">
        <v>183478</v>
      </c>
      <c r="M75" s="32" t="s">
        <v>55</v>
      </c>
      <c r="N75" s="32">
        <v>209800</v>
      </c>
      <c r="O75" s="32">
        <v>214000</v>
      </c>
      <c r="P75" s="43"/>
      <c r="Q75" s="32" t="s">
        <v>55</v>
      </c>
      <c r="R75" s="32" t="s">
        <v>55</v>
      </c>
      <c r="S75" s="32">
        <v>120000</v>
      </c>
      <c r="T75" s="32">
        <v>80190</v>
      </c>
      <c r="U75" s="43"/>
      <c r="V75" s="32">
        <v>174494</v>
      </c>
      <c r="W75" s="32">
        <v>0</v>
      </c>
      <c r="X75" s="32">
        <v>0</v>
      </c>
      <c r="Y75" s="32">
        <v>0</v>
      </c>
      <c r="Z75" s="43"/>
      <c r="AA75" s="32">
        <v>82250</v>
      </c>
      <c r="AB75" s="32">
        <v>0</v>
      </c>
      <c r="AC75" s="32">
        <v>0</v>
      </c>
      <c r="AD75" s="32">
        <v>335950</v>
      </c>
      <c r="AE75" s="43"/>
      <c r="AF75" s="32">
        <v>65715</v>
      </c>
      <c r="AG75" s="32">
        <v>132500</v>
      </c>
    </row>
    <row r="76" spans="1:47" x14ac:dyDescent="0.25">
      <c r="A76" s="34" t="s">
        <v>16</v>
      </c>
      <c r="C76" s="43"/>
      <c r="D76" s="43"/>
      <c r="E76" s="43"/>
      <c r="F76" s="43"/>
      <c r="G76" s="43"/>
      <c r="H76" s="32">
        <v>24236</v>
      </c>
      <c r="I76" s="32">
        <v>33600</v>
      </c>
      <c r="J76" s="32">
        <v>40000</v>
      </c>
      <c r="K76" s="43"/>
      <c r="L76" s="32" t="s">
        <v>55</v>
      </c>
      <c r="M76" s="32" t="s">
        <v>55</v>
      </c>
      <c r="N76" s="32">
        <v>61610</v>
      </c>
      <c r="O76" s="32">
        <v>10000</v>
      </c>
      <c r="P76" s="43"/>
      <c r="Q76" s="32">
        <v>12000</v>
      </c>
      <c r="R76" s="32" t="s">
        <v>55</v>
      </c>
      <c r="S76" s="32" t="s">
        <v>55</v>
      </c>
      <c r="T76" s="32" t="s">
        <v>55</v>
      </c>
      <c r="U76" s="43"/>
      <c r="V76" s="32">
        <v>15000</v>
      </c>
      <c r="W76" s="32">
        <v>0</v>
      </c>
      <c r="X76" s="32">
        <v>0</v>
      </c>
      <c r="Y76" s="32">
        <v>25200</v>
      </c>
      <c r="Z76" s="43"/>
      <c r="AA76" s="32">
        <v>0</v>
      </c>
      <c r="AB76" s="32">
        <v>0</v>
      </c>
      <c r="AC76" s="32">
        <v>0</v>
      </c>
      <c r="AD76" s="32">
        <v>0</v>
      </c>
      <c r="AE76" s="43"/>
      <c r="AF76" s="32">
        <v>0</v>
      </c>
      <c r="AG76" s="32">
        <v>0</v>
      </c>
    </row>
    <row r="77" spans="1:47" x14ac:dyDescent="0.25">
      <c r="A77" s="6" t="s">
        <v>17</v>
      </c>
      <c r="C77" s="43"/>
      <c r="D77" s="43"/>
      <c r="E77" s="43"/>
      <c r="F77" s="43"/>
      <c r="G77" s="43"/>
      <c r="H77" s="32">
        <v>18900</v>
      </c>
      <c r="I77" s="32">
        <v>0</v>
      </c>
      <c r="J77" s="32" t="s">
        <v>55</v>
      </c>
      <c r="K77" s="43"/>
      <c r="L77" s="32" t="s">
        <v>55</v>
      </c>
      <c r="M77" s="32" t="s">
        <v>55</v>
      </c>
      <c r="N77" s="32">
        <v>281200</v>
      </c>
      <c r="O77" s="32">
        <v>14184</v>
      </c>
      <c r="P77" s="43"/>
      <c r="Q77" s="32" t="s">
        <v>55</v>
      </c>
      <c r="R77" s="32" t="s">
        <v>55</v>
      </c>
      <c r="S77" s="32" t="s">
        <v>55</v>
      </c>
      <c r="T77" s="32" t="s">
        <v>55</v>
      </c>
      <c r="U77" s="43"/>
      <c r="V77" s="32" t="s">
        <v>55</v>
      </c>
      <c r="W77" s="32">
        <v>0</v>
      </c>
      <c r="X77" s="32">
        <v>0</v>
      </c>
      <c r="Y77" s="32">
        <v>45000</v>
      </c>
      <c r="Z77" s="43"/>
      <c r="AA77" s="32">
        <v>20185</v>
      </c>
      <c r="AB77" s="32">
        <v>0</v>
      </c>
      <c r="AC77" s="32">
        <v>20000</v>
      </c>
      <c r="AD77" s="32">
        <v>0</v>
      </c>
      <c r="AE77" s="43"/>
      <c r="AF77" s="32">
        <v>30723</v>
      </c>
      <c r="AG77" s="32">
        <v>0</v>
      </c>
    </row>
    <row r="78" spans="1:47" s="10" customFormat="1" ht="17.25" x14ac:dyDescent="0.3">
      <c r="A78" s="23" t="s">
        <v>18</v>
      </c>
      <c r="C78" s="44"/>
      <c r="D78" s="44"/>
      <c r="E78" s="44"/>
      <c r="F78" s="44"/>
      <c r="G78" s="44"/>
      <c r="H78" s="35">
        <f>SUM(H75:H77)</f>
        <v>43136</v>
      </c>
      <c r="I78" s="35">
        <f>SUM(I75:I77)</f>
        <v>33600</v>
      </c>
      <c r="J78" s="35">
        <f>SUM(J75:J77)</f>
        <v>187900</v>
      </c>
      <c r="K78" s="44"/>
      <c r="L78" s="35">
        <f>SUM(L75:L77)</f>
        <v>183478</v>
      </c>
      <c r="M78" s="35" t="s">
        <v>55</v>
      </c>
      <c r="N78" s="35">
        <f>SUM(N75:N77)</f>
        <v>552610</v>
      </c>
      <c r="O78" s="35">
        <f>SUM(O75:O77)</f>
        <v>238184</v>
      </c>
      <c r="P78" s="44"/>
      <c r="Q78" s="35">
        <f>SUM(Q75:Q77)</f>
        <v>12000</v>
      </c>
      <c r="R78" s="35" t="s">
        <v>55</v>
      </c>
      <c r="S78" s="35">
        <f>SUM(S75:S77)</f>
        <v>120000</v>
      </c>
      <c r="T78" s="35">
        <f>SUM(T75:T77)</f>
        <v>80190</v>
      </c>
      <c r="U78" s="44"/>
      <c r="V78" s="35">
        <f>SUM(V75:V77)</f>
        <v>189494</v>
      </c>
      <c r="W78" s="35">
        <f>SUM(W75:W77)</f>
        <v>0</v>
      </c>
      <c r="X78" s="35">
        <f>SUM(X75:X77)</f>
        <v>0</v>
      </c>
      <c r="Y78" s="35">
        <f>SUM(Y75:Y77)</f>
        <v>70200</v>
      </c>
      <c r="Z78" s="44"/>
      <c r="AA78" s="35">
        <f>SUM(AA75:AA77)</f>
        <v>102435</v>
      </c>
      <c r="AB78" s="35">
        <f>SUM(AB75:AB77)</f>
        <v>0</v>
      </c>
      <c r="AC78" s="35">
        <f>SUM(AC75:AC77)</f>
        <v>20000</v>
      </c>
      <c r="AD78" s="35">
        <f>SUM(AD75:AD77)</f>
        <v>335950</v>
      </c>
      <c r="AE78" s="44"/>
      <c r="AF78" s="35">
        <f>SUM(AF75:AF77)</f>
        <v>96438</v>
      </c>
      <c r="AG78" s="35">
        <f>SUM(AG75:AG77)</f>
        <v>132500</v>
      </c>
      <c r="AU78" s="36"/>
    </row>
    <row r="79" spans="1:47" x14ac:dyDescent="0.25">
      <c r="A79" s="40" t="s">
        <v>71</v>
      </c>
    </row>
    <row r="80" spans="1:47" ht="18.75" x14ac:dyDescent="0.25">
      <c r="A80" s="2" t="s">
        <v>27</v>
      </c>
      <c r="C80" s="41" t="s">
        <v>59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</row>
    <row r="81" spans="1:35" ht="18.75" x14ac:dyDescent="0.25">
      <c r="A81" s="2" t="s">
        <v>53</v>
      </c>
      <c r="C81" s="41" t="s">
        <v>56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</row>
    <row r="82" spans="1:35" s="10" customFormat="1" ht="18.75" x14ac:dyDescent="0.3">
      <c r="A82" s="2" t="s">
        <v>2</v>
      </c>
      <c r="C82" s="2" t="s">
        <v>3</v>
      </c>
      <c r="D82" s="2" t="s">
        <v>13</v>
      </c>
      <c r="E82" s="2" t="s">
        <v>5</v>
      </c>
      <c r="F82" s="2"/>
      <c r="G82" s="2" t="s">
        <v>6</v>
      </c>
      <c r="H82" s="2" t="s">
        <v>28</v>
      </c>
      <c r="I82" s="2" t="s">
        <v>29</v>
      </c>
      <c r="J82" s="2" t="s">
        <v>30</v>
      </c>
      <c r="K82" s="2"/>
      <c r="L82" s="2" t="s">
        <v>31</v>
      </c>
      <c r="M82" s="2" t="s">
        <v>32</v>
      </c>
      <c r="N82" s="2" t="s">
        <v>33</v>
      </c>
      <c r="O82" s="2" t="s">
        <v>34</v>
      </c>
      <c r="P82" s="2"/>
      <c r="Q82" s="2" t="s">
        <v>35</v>
      </c>
      <c r="R82" s="2" t="s">
        <v>36</v>
      </c>
      <c r="S82" s="2" t="s">
        <v>37</v>
      </c>
      <c r="T82" s="2" t="s">
        <v>38</v>
      </c>
      <c r="U82" s="2"/>
      <c r="V82" s="2" t="s">
        <v>39</v>
      </c>
      <c r="W82" s="2" t="s">
        <v>60</v>
      </c>
      <c r="X82" s="2" t="s">
        <v>61</v>
      </c>
      <c r="Y82" s="2" t="s">
        <v>62</v>
      </c>
      <c r="Z82" s="2"/>
      <c r="AA82" s="2" t="s">
        <v>63</v>
      </c>
      <c r="AB82" s="2" t="s">
        <v>64</v>
      </c>
      <c r="AC82" s="2" t="s">
        <v>65</v>
      </c>
      <c r="AD82" s="2" t="s">
        <v>66</v>
      </c>
      <c r="AE82" s="2"/>
      <c r="AF82" s="2" t="s">
        <v>67</v>
      </c>
      <c r="AG82" s="2" t="s">
        <v>68</v>
      </c>
      <c r="AH82" s="2" t="s">
        <v>69</v>
      </c>
      <c r="AI82" s="2" t="s">
        <v>70</v>
      </c>
    </row>
    <row r="84" spans="1:35" x14ac:dyDescent="0.25">
      <c r="A84" s="31" t="s">
        <v>15</v>
      </c>
      <c r="H84" s="22">
        <v>309628</v>
      </c>
      <c r="I84" s="22">
        <v>309628</v>
      </c>
      <c r="J84" s="22">
        <v>313000</v>
      </c>
      <c r="L84" s="22">
        <v>248800</v>
      </c>
      <c r="M84" s="33">
        <v>248800</v>
      </c>
      <c r="N84" s="22">
        <v>314000</v>
      </c>
      <c r="O84" s="22">
        <v>120000</v>
      </c>
      <c r="Q84" s="22">
        <v>375190</v>
      </c>
      <c r="R84" s="22">
        <v>375190</v>
      </c>
      <c r="S84" s="22">
        <v>255190</v>
      </c>
      <c r="T84" s="22">
        <v>175000</v>
      </c>
      <c r="V84" s="5">
        <v>394150</v>
      </c>
      <c r="W84" s="5">
        <v>617600</v>
      </c>
      <c r="X84" s="5">
        <v>617600</v>
      </c>
      <c r="Y84" s="5">
        <v>617600</v>
      </c>
      <c r="Z84" s="43"/>
      <c r="AA84" s="5">
        <v>535350</v>
      </c>
      <c r="AB84" s="5">
        <v>572365</v>
      </c>
      <c r="AC84" s="5">
        <v>572365</v>
      </c>
      <c r="AD84" s="5">
        <v>303900</v>
      </c>
      <c r="AE84" s="43"/>
      <c r="AF84" s="5">
        <v>170000</v>
      </c>
      <c r="AG84" s="5">
        <v>177500</v>
      </c>
    </row>
    <row r="85" spans="1:35" x14ac:dyDescent="0.25">
      <c r="A85" s="34" t="s">
        <v>16</v>
      </c>
      <c r="H85" s="22">
        <v>159600</v>
      </c>
      <c r="I85" s="22">
        <v>130500</v>
      </c>
      <c r="J85" s="22">
        <v>60000</v>
      </c>
      <c r="L85" s="22">
        <v>177110</v>
      </c>
      <c r="M85" s="33">
        <v>154110</v>
      </c>
      <c r="N85" s="22">
        <v>115500</v>
      </c>
      <c r="O85" s="22">
        <v>99300</v>
      </c>
      <c r="Q85" s="22">
        <v>23000</v>
      </c>
      <c r="R85" s="22">
        <v>23000</v>
      </c>
      <c r="S85" s="22">
        <v>23000</v>
      </c>
      <c r="T85" s="22">
        <v>38000</v>
      </c>
      <c r="V85" s="5">
        <v>10200</v>
      </c>
      <c r="W85" s="5">
        <v>10200</v>
      </c>
      <c r="X85" s="5">
        <v>10200</v>
      </c>
      <c r="Y85" s="5">
        <v>0</v>
      </c>
      <c r="Z85" s="43"/>
      <c r="AA85" s="5">
        <v>15000</v>
      </c>
      <c r="AB85" s="5">
        <v>48000</v>
      </c>
      <c r="AC85" s="5">
        <v>54040</v>
      </c>
      <c r="AD85" s="5">
        <v>0</v>
      </c>
      <c r="AE85" s="43"/>
      <c r="AF85" s="5">
        <v>10000</v>
      </c>
      <c r="AG85" s="5">
        <v>59000</v>
      </c>
    </row>
    <row r="86" spans="1:35" x14ac:dyDescent="0.25">
      <c r="A86" s="6" t="s">
        <v>17</v>
      </c>
      <c r="H86" s="22">
        <v>164460</v>
      </c>
      <c r="I86" s="22">
        <v>164460</v>
      </c>
      <c r="J86" s="32" t="s">
        <v>55</v>
      </c>
      <c r="L86" s="22">
        <v>31200</v>
      </c>
      <c r="M86" s="33">
        <v>228400</v>
      </c>
      <c r="N86" s="22">
        <v>98600</v>
      </c>
      <c r="O86" s="32" t="s">
        <v>55</v>
      </c>
      <c r="Q86" s="32" t="s">
        <v>55</v>
      </c>
      <c r="R86" s="22">
        <v>50000</v>
      </c>
      <c r="S86" s="22">
        <v>50000</v>
      </c>
      <c r="T86" s="22">
        <v>108800</v>
      </c>
      <c r="V86" s="5">
        <v>161033</v>
      </c>
      <c r="W86" s="5">
        <v>71284</v>
      </c>
      <c r="X86" s="5">
        <v>71284</v>
      </c>
      <c r="Y86" s="5">
        <v>71284</v>
      </c>
      <c r="Z86" s="43"/>
      <c r="AA86" s="5">
        <v>20366</v>
      </c>
      <c r="AB86" s="5">
        <v>61739</v>
      </c>
      <c r="AC86" s="5">
        <v>96040</v>
      </c>
      <c r="AD86" s="5">
        <v>87040</v>
      </c>
      <c r="AE86" s="43"/>
      <c r="AF86" s="5">
        <v>84000</v>
      </c>
      <c r="AG86" s="5">
        <v>84000</v>
      </c>
    </row>
    <row r="87" spans="1:35" s="10" customFormat="1" ht="17.25" x14ac:dyDescent="0.3">
      <c r="A87" s="23" t="s">
        <v>18</v>
      </c>
      <c r="H87" s="35">
        <f t="shared" ref="H87:AG87" si="30">SUM(H84:H86)</f>
        <v>633688</v>
      </c>
      <c r="I87" s="35">
        <f t="shared" si="30"/>
        <v>604588</v>
      </c>
      <c r="J87" s="35">
        <f t="shared" si="30"/>
        <v>373000</v>
      </c>
      <c r="L87" s="37">
        <f t="shared" si="30"/>
        <v>457110</v>
      </c>
      <c r="M87" s="37">
        <f t="shared" si="30"/>
        <v>631310</v>
      </c>
      <c r="N87" s="37">
        <f t="shared" si="30"/>
        <v>528100</v>
      </c>
      <c r="O87" s="37">
        <f t="shared" si="30"/>
        <v>219300</v>
      </c>
      <c r="Q87" s="37">
        <f t="shared" si="30"/>
        <v>398190</v>
      </c>
      <c r="R87" s="37">
        <f t="shared" si="30"/>
        <v>448190</v>
      </c>
      <c r="S87" s="37">
        <f t="shared" si="30"/>
        <v>328190</v>
      </c>
      <c r="T87" s="37">
        <f t="shared" si="30"/>
        <v>321800</v>
      </c>
      <c r="V87" s="11">
        <f t="shared" si="30"/>
        <v>565383</v>
      </c>
      <c r="W87" s="11">
        <f t="shared" si="30"/>
        <v>699084</v>
      </c>
      <c r="X87" s="11">
        <f t="shared" si="30"/>
        <v>699084</v>
      </c>
      <c r="Y87" s="11">
        <f t="shared" si="30"/>
        <v>688884</v>
      </c>
      <c r="Z87" s="44"/>
      <c r="AA87" s="11">
        <f t="shared" si="30"/>
        <v>570716</v>
      </c>
      <c r="AB87" s="11">
        <f t="shared" si="30"/>
        <v>682104</v>
      </c>
      <c r="AC87" s="11">
        <f t="shared" si="30"/>
        <v>722445</v>
      </c>
      <c r="AD87" s="11">
        <f t="shared" si="30"/>
        <v>390940</v>
      </c>
      <c r="AE87" s="44"/>
      <c r="AF87" s="11">
        <f t="shared" si="30"/>
        <v>264000</v>
      </c>
      <c r="AG87" s="11">
        <f t="shared" si="30"/>
        <v>320500</v>
      </c>
    </row>
    <row r="88" spans="1:35" x14ac:dyDescent="0.25">
      <c r="A88" s="40" t="s">
        <v>71</v>
      </c>
      <c r="AB88" s="42"/>
      <c r="AC88" s="42"/>
    </row>
    <row r="89" spans="1:35" ht="18.75" x14ac:dyDescent="0.25">
      <c r="A89" s="2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</row>
    <row r="90" spans="1:35" ht="15.75" x14ac:dyDescent="0.25">
      <c r="A90" t="s">
        <v>19</v>
      </c>
      <c r="C90" s="14" t="s">
        <v>20</v>
      </c>
      <c r="G90" s="15"/>
      <c r="H90" s="15"/>
    </row>
    <row r="91" spans="1:35" x14ac:dyDescent="0.25">
      <c r="C91" s="16" t="s">
        <v>21</v>
      </c>
      <c r="G91" s="15"/>
      <c r="H91" s="15"/>
    </row>
    <row r="92" spans="1:35" x14ac:dyDescent="0.25">
      <c r="C92" s="16" t="s">
        <v>22</v>
      </c>
      <c r="G92" s="15"/>
      <c r="H92" s="15"/>
    </row>
    <row r="93" spans="1:35" x14ac:dyDescent="0.25">
      <c r="C93" s="17" t="s">
        <v>23</v>
      </c>
      <c r="G93" s="15"/>
      <c r="H93" s="15"/>
    </row>
    <row r="94" spans="1:35" x14ac:dyDescent="0.25">
      <c r="C94" s="18" t="s">
        <v>24</v>
      </c>
      <c r="G94" s="15"/>
      <c r="H94" s="15"/>
    </row>
    <row r="95" spans="1:35" x14ac:dyDescent="0.25">
      <c r="C95" s="19" t="s">
        <v>25</v>
      </c>
      <c r="G95" s="15"/>
      <c r="H95" s="15"/>
    </row>
    <row r="96" spans="1:35" x14ac:dyDescent="0.25">
      <c r="A96" s="38" t="s">
        <v>73</v>
      </c>
    </row>
    <row r="99" spans="1:1" s="13" customFormat="1" ht="18.75" x14ac:dyDescent="0.3">
      <c r="A99" s="13" t="s">
        <v>58</v>
      </c>
    </row>
    <row r="100" spans="1:1" x14ac:dyDescent="0.25">
      <c r="A100" s="39" t="s">
        <v>72</v>
      </c>
    </row>
  </sheetData>
  <mergeCells count="18">
    <mergeCell ref="C71:AI71"/>
    <mergeCell ref="C72:AI72"/>
    <mergeCell ref="C80:AI80"/>
    <mergeCell ref="C81:AI81"/>
    <mergeCell ref="C89:AI89"/>
    <mergeCell ref="C44:AI44"/>
    <mergeCell ref="C52:AI52"/>
    <mergeCell ref="C53:AI53"/>
    <mergeCell ref="C61:AI61"/>
    <mergeCell ref="C62:AI62"/>
    <mergeCell ref="C3:AI3"/>
    <mergeCell ref="C16:AI16"/>
    <mergeCell ref="C17:AI17"/>
    <mergeCell ref="C25:AI25"/>
    <mergeCell ref="C26:AI26"/>
    <mergeCell ref="C34:AI34"/>
    <mergeCell ref="C35:AI35"/>
    <mergeCell ref="C43:AI43"/>
  </mergeCells>
  <hyperlinks>
    <hyperlink ref="C95" r:id="rId1" xr:uid="{5DEC2ADE-6C9B-4FFE-80ED-2BBE303F678B}"/>
    <hyperlink ref="C94" r:id="rId2" xr:uid="{9720DDE4-BAFA-463E-BC8E-8040E89C7C98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8D167F538C048A35E5D493B263E2B" ma:contentTypeVersion="4" ma:contentTypeDescription="Create a new document." ma:contentTypeScope="" ma:versionID="b7d994246cff4918048ae3e3736c7ff5">
  <xsd:schema xmlns:xsd="http://www.w3.org/2001/XMLSchema" xmlns:xs="http://www.w3.org/2001/XMLSchema" xmlns:p="http://schemas.microsoft.com/office/2006/metadata/properties" xmlns:ns2="6de5d081-5fa5-47e8-b71b-6c9ef4c60be5" xmlns:ns3="e337f345-c4ff-4001-a6bb-1c1785da67a0" targetNamespace="http://schemas.microsoft.com/office/2006/metadata/properties" ma:root="true" ma:fieldsID="56722969e1b73e49841f92a4adb6a5f1" ns2:_="" ns3:_="">
    <xsd:import namespace="6de5d081-5fa5-47e8-b71b-6c9ef4c60be5"/>
    <xsd:import namespace="e337f345-c4ff-4001-a6bb-1c1785da6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5d081-5fa5-47e8-b71b-6c9ef4c60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7f345-c4ff-4001-a6bb-1c1785da6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38B7A2-C611-400D-9ADB-5BBC2BC4D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5d081-5fa5-47e8-b71b-6c9ef4c60be5"/>
    <ds:schemaRef ds:uri="e337f345-c4ff-4001-a6bb-1c1785da6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C87D89-A67E-45BB-92C5-6F30304B57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2ED0D6-9F34-483B-9DF3-DCFE63B87CE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INDUSTRIAL SPACE MARKET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Gregory Miles</dc:creator>
  <cp:keywords/>
  <dc:description/>
  <cp:lastModifiedBy>Gregory Miles</cp:lastModifiedBy>
  <cp:revision/>
  <dcterms:created xsi:type="dcterms:W3CDTF">2019-06-20T17:40:01Z</dcterms:created>
  <dcterms:modified xsi:type="dcterms:W3CDTF">2024-08-13T18:34:58Z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0x010100FF08D167F538C048A35E5D493B263E2B</vt:lpwstr>
  </property>
</Properties>
</file>